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o de Planilha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<sst xmlns="http://schemas.openxmlformats.org/spreadsheetml/2006/main" count="147" uniqueCount="117">
  <si>
    <t xml:space="preserve">   Ministério da Educação
Secretaria de Educação Profissional e Tecnológica
Instituto Federal Catarinense – Campus Brusque</t>
  </si>
  <si>
    <r>
      <rPr>
        <b val="true"/>
        <sz val="9"/>
        <rFont val="Calibri"/>
        <family val="2"/>
        <charset val="1"/>
      </rPr>
      <t xml:space="preserve">INSTITUTO FEDERAL CATARINENSE – CAMPUS BRUSQUE
PREGÃO ELETRÔNICO Nº </t>
    </r>
    <r>
      <rPr>
        <b val="true"/>
        <sz val="9"/>
        <color rgb="FFC9211E"/>
        <rFont val="Calibri"/>
        <family val="2"/>
        <charset val="1"/>
      </rPr>
      <t xml:space="preserve">XXX/2026
</t>
    </r>
    <r>
      <rPr>
        <b val="true"/>
        <sz val="9"/>
        <rFont val="Calibri"/>
        <family val="2"/>
        <charset val="1"/>
      </rPr>
      <t xml:space="preserve">PROCESSO ADMINISTRATIVO Nº 23514.001344/2025-16
ANEXO </t>
    </r>
    <r>
      <rPr>
        <b val="true"/>
        <sz val="9"/>
        <color rgb="FFC9211E"/>
        <rFont val="Calibri"/>
        <family val="2"/>
        <charset val="1"/>
      </rPr>
      <t xml:space="preserve">III</t>
    </r>
    <r>
      <rPr>
        <b val="true"/>
        <sz val="9"/>
        <rFont val="Calibri"/>
        <family val="2"/>
        <charset val="1"/>
      </rPr>
      <t xml:space="preserve"> - MODELO DE PLANILHA DE FORMAÇÃO DE CUSTOS</t>
    </r>
  </si>
  <si>
    <t xml:space="preserve">LICITANTE:</t>
  </si>
  <si>
    <t xml:space="preserve">E-MAIL:</t>
  </si>
  <si>
    <t xml:space="preserve">CNPJ:</t>
  </si>
  <si>
    <t xml:space="preserve">TELEFONE:</t>
  </si>
  <si>
    <t xml:space="preserve">Informações relevantes para elaboração da proposta:</t>
  </si>
  <si>
    <t xml:space="preserve">ATENÇÃO: VERIFIQUE A ATUALIZAÇÃO DAS FÓRMULAS AO INCLUIR E EXCLUIR LINHAS NA PLANILHA. CAMPOS EM BRANCO PODEM SER PREENCHIDOS.</t>
  </si>
  <si>
    <t xml:space="preserve">MÓDULO 1 - CUSTOS DE MÃO DE OBRA</t>
  </si>
  <si>
    <t xml:space="preserve">MÓDULO 1.1: MÃO DE OBRA SEM INCIDÊNCIA DE ENCARGOS PREVIDENCIÁRIOS E FGTS (Descrever os cargos dos profissionais que realizarão os serviços, quantidades de pessoas e valores e quantidades das horas trabalhadas)</t>
  </si>
  <si>
    <t xml:space="preserve">Quantidade de Profissionais</t>
  </si>
  <si>
    <t xml:space="preserve">Custo da Hora Trabalhada (Por Profissional)</t>
  </si>
  <si>
    <r>
      <rPr>
        <b val="true"/>
        <sz val="8"/>
        <color rgb="FF000000"/>
        <rFont val="Calibri"/>
        <family val="0"/>
        <charset val="1"/>
      </rPr>
      <t xml:space="preserve">Quantidade Diária de Horas Trabalhadas
(Por Profissional, </t>
    </r>
    <r>
      <rPr>
        <b val="true"/>
        <u val="single"/>
        <sz val="8"/>
        <color rgb="FF000000"/>
        <rFont val="Calibri"/>
        <family val="0"/>
        <charset val="1"/>
      </rPr>
      <t xml:space="preserve">SE</t>
    </r>
    <r>
      <rPr>
        <b val="true"/>
        <sz val="8"/>
        <color rgb="FF000000"/>
        <rFont val="Calibri"/>
        <family val="0"/>
        <charset val="1"/>
      </rPr>
      <t xml:space="preserve"> Jornada de 40h. Adaptar conforme jornada do profissional)</t>
    </r>
    <r>
      <rPr>
        <b val="true"/>
        <i val="true"/>
        <sz val="9"/>
        <color rgb="FF000000"/>
        <rFont val="Calibri"/>
        <family val="2"/>
        <charset val="1"/>
      </rPr>
      <t xml:space="preserve">¹</t>
    </r>
  </si>
  <si>
    <t xml:space="preserve">Custo Diário das Horas Trabalhadas</t>
  </si>
  <si>
    <t xml:space="preserve">Custo Mensal da Horas Trabalhadas</t>
  </si>
  <si>
    <t xml:space="preserve">Cozinheiras</t>
  </si>
  <si>
    <t xml:space="preserve">Auxiliar de Cozinha</t>
  </si>
  <si>
    <t xml:space="preserve">Nutricionista</t>
  </si>
  <si>
    <t xml:space="preserve">Caixa</t>
  </si>
  <si>
    <t xml:space="preserve">Serviços Gerais</t>
  </si>
  <si>
    <t xml:space="preserve">Outros profissionais (especificar)</t>
  </si>
  <si>
    <t xml:space="preserve">Total do Módulo 1.1:  Mão de Obra (Sem Encargos Previdênciários e FGTS)</t>
  </si>
  <si>
    <t xml:space="preserve">Valor Diário</t>
  </si>
  <si>
    <t xml:space="preserve">Valor Mensal</t>
  </si>
  <si>
    <t xml:space="preserve">MÓDULO 1.2: ENCARGOS PREVIDENCIÁRIOS E FGTS (Informar alíquotas conforme enquadramento legal da empresa)</t>
  </si>
  <si>
    <t xml:space="preserve">Alíquota</t>
  </si>
  <si>
    <t xml:space="preserve">Obs: Especificar nesse local os demais encargos previdenciários</t>
  </si>
  <si>
    <t xml:space="preserve">INSS</t>
  </si>
  <si>
    <t xml:space="preserve">Demais Encargos Previdenciários</t>
  </si>
  <si>
    <t xml:space="preserve">FGTS</t>
  </si>
  <si>
    <t xml:space="preserve">Total Módulo 1.2:  Encargos Previdenciários e FGTS</t>
  </si>
  <si>
    <t xml:space="preserve">TOTAL DO MÓDULO 1: CUSTOS DE MÃO DE OBRA (INCLUI ENCARGOS PREVIDENCIÁRIOS E FGTS)</t>
  </si>
  <si>
    <t xml:space="preserve">VALOR DIÁRIO</t>
  </si>
  <si>
    <t xml:space="preserve">VALOR MENSAL</t>
  </si>
  <si>
    <t xml:space="preserve">MÓDULO 2: CUSTOS COM INSUMOS E SERVIÇOS²</t>
  </si>
  <si>
    <t xml:space="preserve">MÓDULO 2.1: Insumos Alimentares Para Preparo das Refeições (De acordo com o Tabela 01 e 02 do Termo de Referência)</t>
  </si>
  <si>
    <t xml:space="preserve">Quantidade Mensal</t>
  </si>
  <si>
    <t xml:space="preserve">Unidade</t>
  </si>
  <si>
    <t xml:space="preserve">Valor Médio Por Unidade (R$)</t>
  </si>
  <si>
    <t xml:space="preserve">Valor Mensal Unitário (R$)</t>
  </si>
  <si>
    <t xml:space="preserve">Carne Bovina: Cortes “de primeira” – Bife (100g) - mínimo 4 vezes/mês</t>
  </si>
  <si>
    <t xml:space="preserve">Kg</t>
  </si>
  <si>
    <t xml:space="preserve">Carne Bovina: Cortes “de primeira” - Cubos ou Iscas (120g) - mínimo 2 vezes/mês</t>
  </si>
  <si>
    <t xml:space="preserve">Carne Bovina: Cortes “de segunda” - Cubos ou Iscas (120g) - até 2 vezes/mês</t>
  </si>
  <si>
    <t xml:space="preserve">Carne Bovina: Cortes “de segunda” -  Chuleta ou Costela (200g) - até 1 vez/mês</t>
  </si>
  <si>
    <t xml:space="preserve">Carne Bovina: Carne moída (130g) - até 1 vez/mês</t>
  </si>
  <si>
    <t xml:space="preserve">Ave: Filé de peito de frango ou sassami (100g) - 2 vezes/mês.</t>
  </si>
  <si>
    <t xml:space="preserve">kg</t>
  </si>
  <si>
    <t xml:space="preserve">Ave: Coxa e/ou sobrecoxa  (180g) - 2 vezes/mês.</t>
  </si>
  <si>
    <t xml:space="preserve">Suíno: Bisteca (160g) - 1 vez/mês.</t>
  </si>
  <si>
    <t xml:space="preserve">Suíno: Costela (180g) - 1 vez/mês.</t>
  </si>
  <si>
    <t xml:space="preserve">Suíno: Pernil, Lombo ou Medalhão (sem osso)  (100g) – 2 vezes/mês.</t>
  </si>
  <si>
    <t xml:space="preserve">Pescado: Filé de peixe (100g) - 2 vezes/mês.</t>
  </si>
  <si>
    <t xml:space="preserve">Feijoada (75g linguiça calabreza, 100g carne suína; 125g Feijão): 300g - 1 vez/mês.</t>
  </si>
  <si>
    <t xml:space="preserve">Opção vegetariana : Ovo (frito ou cozido): 2 unidades ou 100g; Proteína emGrãos (Soja, Grão de bico, lentilha e feijão fradinho): 150g; Proteína comlegumes (farofa com legumes, bolinho0, etc): 200g.</t>
  </si>
  <si>
    <t xml:space="preserve">Guarnição - Preparações à base de vegetais e tubérculos ou farináceos (Per capita mínima de 80g / preparação pronta)</t>
  </si>
  <si>
    <t xml:space="preserve">Salada: Folhas; Grãos (Consumo livre)</t>
  </si>
  <si>
    <t xml:space="preserve">Arroz TIPO 1, longo e polido (simples ou composto) ; Arroz integral TIPO 1,parboilizado: 150g . </t>
  </si>
  <si>
    <t xml:space="preserve">Feijão Carioca cozido, TIPO 1 :150g ; Feijão Carioca TUTU: 200g (sendo 25g delinguiça calabreza, 25g de torresmo, 10g de ovo; Feijão Carioca Tropeiro: 200g(sendo 30g de linguiça calabreza, 30g de torresmo, 10g de ovo) </t>
  </si>
  <si>
    <t xml:space="preserve">Sobremesa Fruta 1 unidade ou 100g (sem considerar as partes não comestíveis)</t>
  </si>
  <si>
    <t xml:space="preserve">Kg/Un</t>
  </si>
  <si>
    <t xml:space="preserve">Sal refinado iodado sachê - 1g </t>
  </si>
  <si>
    <t xml:space="preserve">Adoçante sachê: 1g</t>
  </si>
  <si>
    <t xml:space="preserve">Vinagre: 4ml</t>
  </si>
  <si>
    <t xml:space="preserve">ML</t>
  </si>
  <si>
    <t xml:space="preserve">Molho de Pimenta: 4ml</t>
  </si>
  <si>
    <t xml:space="preserve">Óleo para preparo das refeições</t>
  </si>
  <si>
    <t xml:space="preserve">L</t>
  </si>
  <si>
    <t xml:space="preserve">Sal para preparo das refeições</t>
  </si>
  <si>
    <t xml:space="preserve">KG</t>
  </si>
  <si>
    <t xml:space="preserve">Temperos diversos para preparo das refeições (cebola, alho, cheiro verde, entreoutros temperos)</t>
  </si>
  <si>
    <t xml:space="preserve">Farináceos </t>
  </si>
  <si>
    <t xml:space="preserve">Total do Módulo 2.1: Insumos alimentares</t>
  </si>
  <si>
    <t xml:space="preserve">MÓDULO 2.2: Custos fixos e outros materiais  e serviços</t>
  </si>
  <si>
    <t xml:space="preserve">Quantidade mensal</t>
  </si>
  <si>
    <t xml:space="preserve">Preço Unitário</t>
  </si>
  <si>
    <t xml:space="preserve">Cessão Onerosa do Espaço Físico (valor fixado conf. TR)</t>
  </si>
  <si>
    <t xml:space="preserve">Vigilância Humana (valor fixado conf. TR)</t>
  </si>
  <si>
    <t xml:space="preserve">Água e esgoto (valor estimado)</t>
  </si>
  <si>
    <t xml:space="preserve">Energia Elétrica (valor estimado)</t>
  </si>
  <si>
    <t xml:space="preserve">Gás GLP</t>
  </si>
  <si>
    <t xml:space="preserve">Materiais de limpeza</t>
  </si>
  <si>
    <t xml:space="preserve">Transporte</t>
  </si>
  <si>
    <t xml:space="preserve">Coleta e descarte de lixo</t>
  </si>
  <si>
    <t xml:space="preserve">Internet</t>
  </si>
  <si>
    <t xml:space="preserve">Outros custos relacionados ao preparo e fornecimento de refeições (especificar)</t>
  </si>
  <si>
    <t xml:space="preserve">Total do Módulo 2.2: Custos Fixos e Outros Materiais E Serviços</t>
  </si>
  <si>
    <t xml:space="preserve">TOTAL DO MÓDULO 2: CUSTOS COM INSUMOS E SERVIÇOS</t>
  </si>
  <si>
    <t xml:space="preserve">MÓDULO 3: CUSTOS INDIRETOS, TRIBUTOS E LUCROS³</t>
  </si>
  <si>
    <t xml:space="preserve">Informar percentuais conforme enquadramento legal e condizente com os documentos contábeis da empresa. Na elaboração, observar se há limites máximos estabelecidos ou recomendados.</t>
  </si>
  <si>
    <t xml:space="preserve">Percentuais Estimados</t>
  </si>
  <si>
    <t xml:space="preserve">BASE DE CÁLCULO C.I.T.L. Mensal</t>
  </si>
  <si>
    <t xml:space="preserve">Tributos Incidentes: informar alíquotas conforme enquadramento legal da empresa.</t>
  </si>
  <si>
    <t xml:space="preserve">Simples Nacional</t>
  </si>
  <si>
    <t xml:space="preserve">Tributos federais (PIS E COFINS)</t>
  </si>
  <si>
    <t xml:space="preserve">Tributos estaduais (especificar)</t>
  </si>
  <si>
    <t xml:space="preserve">Tributos municipais (especificar)</t>
  </si>
  <si>
    <t xml:space="preserve">Total Tributos Incidentes (Soma automática)</t>
  </si>
  <si>
    <r>
      <rPr>
        <b val="true"/>
        <i val="true"/>
        <sz val="9"/>
        <color rgb="FF000000"/>
        <rFont val="Calibri"/>
        <family val="2"/>
        <charset val="1"/>
      </rPr>
      <t xml:space="preserve">Custos Indiretos</t>
    </r>
    <r>
      <rPr>
        <b val="true"/>
        <i val="true"/>
        <vertAlign val="superscript"/>
        <sz val="9"/>
        <color rgb="FF000000"/>
        <rFont val="Calibri"/>
        <family val="2"/>
        <charset val="1"/>
      </rPr>
      <t xml:space="preserve">4</t>
    </r>
  </si>
  <si>
    <t xml:space="preserve">Lucro</t>
  </si>
  <si>
    <t xml:space="preserve">TOTAL MÓDULO 3: CUSTOS INDIRETOS, TRIBUTAÇÃO E LUCROS</t>
  </si>
  <si>
    <t xml:space="preserve">QUADRO-RESUMO – VALOR FINAL DA PROPOSTA</t>
  </si>
  <si>
    <t xml:space="preserve">VALOR DOS MÓDULOS</t>
  </si>
  <si>
    <t xml:space="preserve">VALOR MENSAL
(R$)</t>
  </si>
  <si>
    <t xml:space="preserve">VALOR POR REFEIÇÃO (R$)</t>
  </si>
  <si>
    <t xml:space="preserve">MÓDULO 1 (MÃO DE OBRA)</t>
  </si>
  <si>
    <t xml:space="preserve">VALOR MENSAL TOTAL</t>
  </si>
  <si>
    <t xml:space="preserve">MÓDULO 2 (INSUMOS E SERVIÇOS)</t>
  </si>
  <si>
    <r>
      <rPr>
        <b val="true"/>
        <sz val="9"/>
        <color rgb="FFC9211E"/>
        <rFont val="Calibri"/>
        <family val="2"/>
        <charset val="1"/>
      </rPr>
      <t xml:space="preserve">REFEIÇÕES MENSAIS
</t>
    </r>
    <r>
      <rPr>
        <sz val="8"/>
        <color rgb="FFC9211E"/>
        <rFont val="Calibri"/>
        <family val="2"/>
        <charset val="1"/>
      </rPr>
      <t xml:space="preserve"> (QTD. FIXADA CONF.TR)</t>
    </r>
  </si>
  <si>
    <t xml:space="preserve">MÓDULO 3 (CUSTOS INDIRETOS, TRIBUTAÇÃO E LUCROS)</t>
  </si>
  <si>
    <t xml:space="preserve">VALOR ANUAL DA PROPOSTA</t>
  </si>
  <si>
    <t xml:space="preserve">VALOR DA PROPOSTA</t>
  </si>
  <si>
    <t xml:space="preserve">VALOR POR REFEIÇÃO</t>
  </si>
  <si>
    <t xml:space="preserve">Local e Data</t>
  </si>
  <si>
    <t xml:space="preserve">Assinatura do Responsável</t>
  </si>
  <si>
    <t xml:space="preserve">Notas Explicativas</t>
  </si>
  <si>
    <r>
      <rPr>
        <sz val="9"/>
        <color rgb="FF000000"/>
        <rFont val="Calibri"/>
        <family val="2"/>
        <charset val="1"/>
      </rPr>
      <t xml:space="preserve">1. Considerada a jornada de 40 horas semanais (200h mensais), equivalente a 6,6666... horas diárias.
</t>
    </r>
    <r>
      <rPr>
        <sz val="5"/>
        <color rgb="FF000000"/>
        <rFont val="Calibri"/>
        <family val="2"/>
        <charset val="1"/>
      </rPr>
      <t xml:space="preserve">
</t>
    </r>
    <r>
      <rPr>
        <sz val="9"/>
        <color rgb="FF000000"/>
        <rFont val="Calibri"/>
        <family val="2"/>
        <charset val="1"/>
      </rPr>
      <t xml:space="preserve">2. O licitante deverá considerar as quantidades médias das porções e o número de refeições a serem servidos durante um mês. Os insumos e serviços a serem informados no Módulo 2 são aqueles diretamente relacionados à  prestação do serviço de fornecimento de refeições.
</t>
    </r>
    <r>
      <rPr>
        <sz val="5"/>
        <color rgb="FF000000"/>
        <rFont val="Calibri"/>
        <family val="2"/>
        <charset val="1"/>
      </rPr>
      <t xml:space="preserve">
</t>
    </r>
    <r>
      <rPr>
        <sz val="9"/>
        <color rgb="FF000000"/>
        <rFont val="Calibri"/>
        <family val="2"/>
        <charset val="1"/>
      </rPr>
      <t xml:space="preserve">3. No cálculo do C.I.T.L é utilizado o método por dentro, onde os tributos fazem parte da base de cálculo, através da fórmula CITL = (1 + % Custos Indiretos)/((1 - % Lucro - % Tributos) - 1). O licitante deverá adotar as alíquotas de tributos e encargos trabalhistas e previdenciários de acordo com o seu enquadradmento fiscal.
</t>
    </r>
    <r>
      <rPr>
        <sz val="5"/>
        <color rgb="FF000000"/>
        <rFont val="Calibri"/>
        <family val="2"/>
        <charset val="1"/>
      </rPr>
      <t xml:space="preserve">
</t>
    </r>
    <r>
      <rPr>
        <sz val="9"/>
        <color rgb="FF000000"/>
        <rFont val="Calibri"/>
        <family val="2"/>
        <charset val="1"/>
      </rPr>
      <t xml:space="preserve">4. O índice de custos indiretos deve refletir a realidade da empresa, abrangendo as despesas administrativas que o licitante terá ao gerenciar o contrato.
</t>
    </r>
    <r>
      <rPr>
        <sz val="5"/>
        <color rgb="FF000000"/>
        <rFont val="Calibri"/>
        <family val="2"/>
        <charset val="1"/>
      </rPr>
      <t xml:space="preserve">
</t>
    </r>
    <r>
      <rPr>
        <sz val="9"/>
        <color rgb="FF000000"/>
        <rFont val="Calibri"/>
        <family val="2"/>
        <charset val="1"/>
      </rPr>
      <t xml:space="preserve">5. O pregoeiro poderá, através de diligências, solicitar informações e documentos complementares para verificar a consistência e a exequibilidade da planilha de formação de custos.
</t>
    </r>
    <r>
      <rPr>
        <sz val="5"/>
        <color rgb="FF000000"/>
        <rFont val="Calibri"/>
        <family val="2"/>
        <charset val="1"/>
      </rPr>
      <t xml:space="preserve">
</t>
    </r>
    <r>
      <rPr>
        <sz val="9"/>
        <color rgb="FF000000"/>
        <rFont val="Calibri"/>
        <family val="2"/>
        <charset val="1"/>
      </rPr>
      <t xml:space="preserve">6. A adoção do presente modelo é facultativa aos licitantes, podendo os mesmos adaptarem a planilha. Porém, recomenda-se a adoção deste ou de outro modelo que contenha informações detalhadas sobre os custos da prestação dos serviços.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</si>
</sst>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&quot;R$ &quot;#,##0.00"/>
    <numFmt numFmtId="166" formatCode="0.00"/>
    <numFmt numFmtId="167" formatCode="0.00%"/>
    <numFmt numFmtId="168" formatCode="#,##0"/>
    <numFmt numFmtId="169" formatCode="[$R$-416]\ #,##0.00;\-[$R$-416]\ #,##0.00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sz val="8"/>
      <color rgb="FF000000"/>
      <name val="Arial"/>
      <family val="2"/>
      <charset val="1"/>
    </font>
    <font>
      <b val="true"/>
      <sz val="9"/>
      <name val="Calibri"/>
      <family val="2"/>
      <charset val="1"/>
    </font>
    <font>
      <b val="true"/>
      <sz val="9"/>
      <color rgb="FFC9211E"/>
      <name val="Calibri"/>
      <family val="2"/>
      <charset val="1"/>
    </font>
    <font>
      <b val="true"/>
      <sz val="9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C9211E"/>
      <name val="Calibri"/>
      <family val="2"/>
      <charset val="1"/>
    </font>
    <font>
      <b val="true"/>
      <u val="single"/>
      <sz val="9"/>
      <color rgb="FF000000"/>
      <name val="Calibri"/>
      <family val="2"/>
      <charset val="1"/>
    </font>
    <font>
      <b val="true"/>
      <i val="true"/>
      <sz val="9"/>
      <color rgb="FF000000"/>
      <name val="Calibri"/>
      <family val="2"/>
      <charset val="1"/>
    </font>
    <font>
      <b val="true"/>
      <sz val="8"/>
      <color rgb="FF000000"/>
      <name val="Calibri"/>
      <family val="0"/>
      <charset val="1"/>
    </font>
    <font>
      <b val="true"/>
      <u val="single"/>
      <sz val="8"/>
      <color rgb="FF000000"/>
      <name val="Calibri"/>
      <family val="0"/>
      <charset val="1"/>
    </font>
    <font>
      <sz val="9"/>
      <color rgb="FF1413F0"/>
      <name val="Calibri"/>
      <family val="2"/>
      <charset val="1"/>
    </font>
    <font>
      <sz val="9"/>
      <color rgb="FFC9211E"/>
      <name val="Calibri"/>
      <family val="2"/>
      <charset val="1"/>
    </font>
    <font>
      <b val="true"/>
      <i val="true"/>
      <u val="single"/>
      <sz val="9"/>
      <color rgb="FF000000"/>
      <name val="Calibri"/>
      <family val="2"/>
      <charset val="1"/>
    </font>
    <font>
      <b val="true"/>
      <u val="single"/>
      <sz val="10"/>
      <color rgb="FF000000"/>
      <name val="Calibri"/>
      <family val="2"/>
      <charset val="1"/>
    </font>
    <font>
      <b val="true"/>
      <i val="true"/>
      <vertAlign val="superscript"/>
      <sz val="9"/>
      <color rgb="FF000000"/>
      <name val="Calibri"/>
      <family val="2"/>
      <charset val="1"/>
    </font>
    <font>
      <b val="true"/>
      <u val="single"/>
      <sz val="9"/>
      <color rgb="FF1413F0"/>
      <name val="Calibri"/>
      <family val="2"/>
      <charset val="1"/>
    </font>
    <font>
      <sz val="8"/>
      <color rgb="FFC9211E"/>
      <name val="Calibri"/>
      <family val="2"/>
      <charset val="1"/>
    </font>
    <font>
      <sz val="5"/>
      <color rgb="FF00000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D9D9D9"/>
        <bgColor rgb="FFDEEBF7"/>
      </patternFill>
    </fill>
    <fill>
      <patternFill patternType="solid">
        <fgColor rgb="FFFFFFFF"/>
        <bgColor rgb="FFF2F2F2"/>
      </patternFill>
    </fill>
    <fill>
      <patternFill patternType="solid">
        <fgColor rgb="FFFFE699"/>
        <bgColor rgb="FFFFF2CC"/>
      </patternFill>
    </fill>
    <fill>
      <patternFill patternType="solid">
        <fgColor rgb="FFFFF2CC"/>
        <bgColor rgb="FFF9E9D9"/>
      </patternFill>
    </fill>
    <fill>
      <patternFill patternType="solid">
        <fgColor rgb="FFFFFFD7"/>
        <bgColor rgb="FFFFF2CC"/>
      </patternFill>
    </fill>
    <fill>
      <patternFill patternType="solid">
        <fgColor rgb="FFB5D6F4"/>
        <bgColor rgb="FFD9D9D9"/>
      </patternFill>
    </fill>
    <fill>
      <patternFill patternType="solid">
        <fgColor rgb="FFDEEBF7"/>
        <bgColor rgb="FFEEEEEE"/>
      </patternFill>
    </fill>
    <fill>
      <patternFill patternType="solid">
        <fgColor rgb="FFC8F4F8"/>
        <bgColor rgb="FFDEEBF7"/>
      </patternFill>
    </fill>
    <fill>
      <patternFill patternType="solid">
        <fgColor rgb="FFFAC894"/>
        <bgColor rgb="FFFFE699"/>
      </patternFill>
    </fill>
    <fill>
      <patternFill patternType="solid">
        <fgColor rgb="FFF9E9D9"/>
        <bgColor rgb="FFFFF2CC"/>
      </patternFill>
    </fill>
    <fill>
      <patternFill patternType="solid">
        <fgColor rgb="FFB2B2B2"/>
        <bgColor rgb="FF969696"/>
      </patternFill>
    </fill>
    <fill>
      <patternFill patternType="solid">
        <fgColor rgb="FFEEEEEE"/>
        <bgColor rgb="FFF2F2F2"/>
      </patternFill>
    </fill>
    <fill>
      <patternFill patternType="solid">
        <fgColor rgb="FFFFBF00"/>
        <bgColor rgb="FFFF9900"/>
      </patternFill>
    </fill>
    <fill>
      <patternFill patternType="solid">
        <fgColor rgb="FFF2F2F2"/>
        <bgColor rgb="FFEEEEEE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2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9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8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7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8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0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1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1" fillId="1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1" fillId="1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1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1413F0"/>
      <rgbColor rgb="FFFFF2CC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D7"/>
      <rgbColor rgb="FFC8F4F8"/>
      <rgbColor rgb="FF660066"/>
      <rgbColor rgb="FFFF8080"/>
      <rgbColor rgb="FF0066CC"/>
      <rgbColor rgb="FFB5D6F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EEEEEE"/>
      <rgbColor rgb="FFFFE699"/>
      <rgbColor rgb="FFD9D9D9"/>
      <rgbColor rgb="FFF9E9D9"/>
      <rgbColor rgb="FFF2F2F2"/>
      <rgbColor rgb="FFFAC894"/>
      <rgbColor rgb="FF3366FF"/>
      <rgbColor rgb="FF33CCCC"/>
      <rgbColor rgb="FF99CC00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J94"/>
  <sheetViews>
    <sheetView showFormulas="false" showGridLines="fals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N31" activeCellId="0" sqref="N31"/>
    </sheetView>
  </sheetViews>
  <sheetFormatPr defaultColWidth="8.859375" defaultRowHeight="13.8" zeroHeight="false" outlineLevelRow="0" outlineLevelCol="0"/>
  <cols>
    <col collapsed="false" customWidth="true" hidden="false" outlineLevel="0" max="1" min="1" style="1" width="58.95"/>
    <col collapsed="false" customWidth="true" hidden="false" outlineLevel="0" max="2" min="2" style="1" width="10.59"/>
    <col collapsed="false" customWidth="true" hidden="false" outlineLevel="0" max="3" min="3" style="1" width="11.66"/>
    <col collapsed="false" customWidth="true" hidden="false" outlineLevel="0" max="4" min="4" style="1" width="17.12"/>
    <col collapsed="false" customWidth="true" hidden="false" outlineLevel="0" max="5" min="5" style="1" width="17.38"/>
    <col collapsed="false" customWidth="true" hidden="false" outlineLevel="0" max="6" min="6" style="1" width="16.71"/>
    <col collapsed="false" customWidth="true" hidden="false" outlineLevel="0" max="9" min="7" style="1" width="9.14"/>
    <col collapsed="false" customWidth="false" hidden="false" outlineLevel="0" max="1024" min="10" style="1" width="8.86"/>
    <col collapsed="false" customWidth="true" hidden="false" outlineLevel="0" max="16384" min="16384" style="2" width="11.53"/>
  </cols>
  <sheetData>
    <row r="1" customFormat="false" ht="82.8" hidden="false" customHeight="true" outlineLevel="0" collapsed="false">
      <c r="A1" s="3" t="s">
        <v>0</v>
      </c>
      <c r="B1" s="3"/>
      <c r="C1" s="3"/>
      <c r="D1" s="3"/>
      <c r="E1" s="3"/>
      <c r="F1" s="3"/>
      <c r="G1" s="2"/>
      <c r="H1" s="2"/>
    </row>
    <row r="2" customFormat="false" ht="65.25" hidden="true" customHeight="true" outlineLevel="0" collapsed="false">
      <c r="A2" s="4" t="s">
        <v>1</v>
      </c>
      <c r="B2" s="4"/>
      <c r="C2" s="4"/>
      <c r="D2" s="4"/>
      <c r="E2" s="4"/>
      <c r="F2" s="4"/>
    </row>
    <row r="3" s="9" customFormat="true" ht="13.8" hidden="true" customHeight="false" outlineLevel="0" collapsed="false">
      <c r="A3" s="5" t="s">
        <v>2</v>
      </c>
      <c r="B3" s="6"/>
      <c r="C3" s="6"/>
      <c r="D3" s="7" t="s">
        <v>3</v>
      </c>
      <c r="E3" s="6"/>
      <c r="F3" s="6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  <c r="ALP3" s="8"/>
      <c r="ALQ3" s="8"/>
      <c r="ALR3" s="8"/>
      <c r="ALS3" s="8"/>
      <c r="ALT3" s="8"/>
      <c r="ALU3" s="8"/>
      <c r="ALV3" s="8"/>
      <c r="ALW3" s="8"/>
      <c r="ALX3" s="8"/>
      <c r="ALY3" s="8"/>
      <c r="ALZ3" s="8"/>
      <c r="AMA3" s="8"/>
      <c r="AMB3" s="8"/>
      <c r="AMC3" s="8"/>
      <c r="AMD3" s="8"/>
      <c r="AME3" s="8"/>
      <c r="AMF3" s="8"/>
      <c r="AMG3" s="8"/>
      <c r="AMH3" s="8"/>
      <c r="AMI3" s="8"/>
      <c r="AMJ3" s="8"/>
    </row>
    <row r="4" s="9" customFormat="true" ht="13.8" hidden="true" customHeight="false" outlineLevel="0" collapsed="false">
      <c r="A4" s="5" t="s">
        <v>4</v>
      </c>
      <c r="B4" s="6"/>
      <c r="C4" s="6"/>
      <c r="D4" s="7" t="s">
        <v>5</v>
      </c>
      <c r="E4" s="6"/>
      <c r="F4" s="6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  <c r="ALP4" s="8"/>
      <c r="ALQ4" s="8"/>
      <c r="ALR4" s="8"/>
      <c r="ALS4" s="8"/>
      <c r="ALT4" s="8"/>
      <c r="ALU4" s="8"/>
      <c r="ALV4" s="8"/>
      <c r="ALW4" s="8"/>
      <c r="ALX4" s="8"/>
      <c r="ALY4" s="8"/>
      <c r="ALZ4" s="8"/>
      <c r="AMA4" s="8"/>
      <c r="AMB4" s="8"/>
      <c r="AMC4" s="8"/>
      <c r="AMD4" s="8"/>
      <c r="AME4" s="8"/>
      <c r="AMF4" s="8"/>
      <c r="AMG4" s="8"/>
      <c r="AMH4" s="8"/>
      <c r="AMI4" s="8"/>
      <c r="AMJ4" s="8"/>
    </row>
    <row r="5" customFormat="false" ht="12" hidden="true" customHeight="true" outlineLevel="0" collapsed="false">
      <c r="A5" s="10" t="s">
        <v>6</v>
      </c>
      <c r="B5" s="10"/>
      <c r="C5" s="10"/>
      <c r="D5" s="10"/>
      <c r="E5" s="10"/>
      <c r="F5" s="10"/>
    </row>
    <row r="6" customFormat="false" ht="12" hidden="false" customHeight="true" outlineLevel="0" collapsed="false">
      <c r="A6" s="11" t="s">
        <v>7</v>
      </c>
      <c r="B6" s="11"/>
      <c r="C6" s="11"/>
      <c r="D6" s="11"/>
      <c r="E6" s="11"/>
      <c r="F6" s="11"/>
    </row>
    <row r="7" customFormat="false" ht="12" hidden="false" customHeight="true" outlineLevel="0" collapsed="false">
      <c r="A7" s="12" t="s">
        <v>8</v>
      </c>
      <c r="B7" s="12"/>
      <c r="C7" s="12"/>
      <c r="D7" s="12"/>
      <c r="E7" s="12"/>
      <c r="F7" s="12"/>
    </row>
    <row r="8" customFormat="false" ht="13.8" hidden="false" customHeight="false" outlineLevel="0" collapsed="false">
      <c r="A8" s="12"/>
      <c r="B8" s="12"/>
      <c r="C8" s="12"/>
      <c r="D8" s="12"/>
      <c r="E8" s="12"/>
      <c r="F8" s="12"/>
    </row>
    <row r="9" customFormat="false" ht="53.35" hidden="false" customHeight="false" outlineLevel="0" collapsed="false">
      <c r="A9" s="13" t="s">
        <v>9</v>
      </c>
      <c r="B9" s="14" t="s">
        <v>10</v>
      </c>
      <c r="C9" s="14" t="s">
        <v>11</v>
      </c>
      <c r="D9" s="15" t="s">
        <v>12</v>
      </c>
      <c r="E9" s="14" t="s">
        <v>13</v>
      </c>
      <c r="F9" s="14" t="s">
        <v>14</v>
      </c>
    </row>
    <row r="10" customFormat="false" ht="13.8" hidden="false" customHeight="false" outlineLevel="0" collapsed="false">
      <c r="A10" s="10" t="s">
        <v>15</v>
      </c>
      <c r="B10" s="16"/>
      <c r="C10" s="17"/>
      <c r="D10" s="16" t="n">
        <f aca="false">(200)/30</f>
        <v>6.66666666666667</v>
      </c>
      <c r="E10" s="18" t="n">
        <f aca="false">B10*C10*D10</f>
        <v>0</v>
      </c>
      <c r="F10" s="18" t="n">
        <f aca="false">E10*30</f>
        <v>0</v>
      </c>
    </row>
    <row r="11" customFormat="false" ht="13.8" hidden="false" customHeight="false" outlineLevel="0" collapsed="false">
      <c r="A11" s="10" t="s">
        <v>16</v>
      </c>
      <c r="B11" s="16"/>
      <c r="C11" s="17"/>
      <c r="D11" s="16" t="n">
        <f aca="false">(200)/30</f>
        <v>6.66666666666667</v>
      </c>
      <c r="E11" s="18" t="n">
        <f aca="false">B11*C11*D11</f>
        <v>0</v>
      </c>
      <c r="F11" s="18" t="n">
        <f aca="false">E11*30</f>
        <v>0</v>
      </c>
    </row>
    <row r="12" customFormat="false" ht="13.8" hidden="false" customHeight="false" outlineLevel="0" collapsed="false">
      <c r="A12" s="10" t="s">
        <v>17</v>
      </c>
      <c r="B12" s="16"/>
      <c r="C12" s="17"/>
      <c r="D12" s="16"/>
      <c r="E12" s="18" t="n">
        <f aca="false">B12*C12*D12</f>
        <v>0</v>
      </c>
      <c r="F12" s="18" t="n">
        <f aca="false">E12*30</f>
        <v>0</v>
      </c>
    </row>
    <row r="13" customFormat="false" ht="13.8" hidden="false" customHeight="false" outlineLevel="0" collapsed="false">
      <c r="A13" s="10" t="s">
        <v>18</v>
      </c>
      <c r="B13" s="16"/>
      <c r="C13" s="17"/>
      <c r="D13" s="16"/>
      <c r="E13" s="18" t="n">
        <f aca="false">B13*C13*D13</f>
        <v>0</v>
      </c>
      <c r="F13" s="18" t="n">
        <f aca="false">E13*30</f>
        <v>0</v>
      </c>
    </row>
    <row r="14" customFormat="false" ht="13.8" hidden="false" customHeight="false" outlineLevel="0" collapsed="false">
      <c r="A14" s="10" t="s">
        <v>19</v>
      </c>
      <c r="B14" s="16"/>
      <c r="C14" s="17"/>
      <c r="D14" s="16"/>
      <c r="E14" s="18" t="n">
        <f aca="false">B14*C14*D14</f>
        <v>0</v>
      </c>
      <c r="F14" s="18" t="n">
        <f aca="false">E14*30</f>
        <v>0</v>
      </c>
    </row>
    <row r="15" customFormat="false" ht="13.8" hidden="false" customHeight="false" outlineLevel="0" collapsed="false">
      <c r="A15" s="10" t="s">
        <v>20</v>
      </c>
      <c r="B15" s="16"/>
      <c r="C15" s="17"/>
      <c r="D15" s="16"/>
      <c r="E15" s="18" t="n">
        <f aca="false">B15*C15*D15</f>
        <v>0</v>
      </c>
      <c r="F15" s="18" t="n">
        <f aca="false">E15*30</f>
        <v>0</v>
      </c>
    </row>
    <row r="16" customFormat="false" ht="13.8" hidden="false" customHeight="false" outlineLevel="0" collapsed="false">
      <c r="A16" s="10" t="s">
        <v>20</v>
      </c>
      <c r="B16" s="16"/>
      <c r="C16" s="17"/>
      <c r="D16" s="16"/>
      <c r="E16" s="18" t="n">
        <f aca="false">B16*C16*D16</f>
        <v>0</v>
      </c>
      <c r="F16" s="18" t="n">
        <f aca="false">E16*30</f>
        <v>0</v>
      </c>
    </row>
    <row r="17" customFormat="false" ht="13.8" hidden="false" customHeight="false" outlineLevel="0" collapsed="false">
      <c r="A17" s="10" t="s">
        <v>20</v>
      </c>
      <c r="B17" s="16"/>
      <c r="C17" s="17"/>
      <c r="D17" s="16"/>
      <c r="E17" s="18" t="n">
        <f aca="false">B17*C17*D17</f>
        <v>0</v>
      </c>
      <c r="F17" s="18" t="n">
        <f aca="false">E17*30</f>
        <v>0</v>
      </c>
    </row>
    <row r="18" customFormat="false" ht="13.8" hidden="false" customHeight="false" outlineLevel="0" collapsed="false">
      <c r="A18" s="19" t="s">
        <v>21</v>
      </c>
      <c r="B18" s="20" t="s">
        <v>22</v>
      </c>
      <c r="C18" s="21" t="n">
        <f aca="false">SUM(E10:E17)</f>
        <v>0</v>
      </c>
      <c r="D18" s="19" t="s">
        <v>23</v>
      </c>
      <c r="E18" s="21" t="n">
        <f aca="false">SUM(F10:F17)</f>
        <v>0</v>
      </c>
      <c r="F18" s="21"/>
    </row>
    <row r="19" customFormat="false" ht="13.8" hidden="false" customHeight="false" outlineLevel="0" collapsed="false">
      <c r="A19" s="22"/>
      <c r="B19" s="22"/>
      <c r="C19" s="22"/>
      <c r="D19" s="22"/>
      <c r="E19" s="22"/>
      <c r="F19" s="22"/>
    </row>
    <row r="20" customFormat="false" ht="36" hidden="false" customHeight="true" outlineLevel="0" collapsed="false">
      <c r="A20" s="13" t="s">
        <v>24</v>
      </c>
      <c r="B20" s="14" t="s">
        <v>25</v>
      </c>
      <c r="C20" s="14" t="s">
        <v>22</v>
      </c>
      <c r="D20" s="14" t="s">
        <v>23</v>
      </c>
      <c r="E20" s="23" t="s">
        <v>26</v>
      </c>
      <c r="F20" s="23"/>
    </row>
    <row r="21" customFormat="false" ht="13.8" hidden="false" customHeight="false" outlineLevel="0" collapsed="false">
      <c r="A21" s="24" t="s">
        <v>27</v>
      </c>
      <c r="B21" s="25" t="n">
        <v>0.2</v>
      </c>
      <c r="C21" s="18" t="n">
        <f aca="false">B21*C18</f>
        <v>0</v>
      </c>
      <c r="D21" s="18" t="n">
        <f aca="false">B21*E18</f>
        <v>0</v>
      </c>
      <c r="E21" s="23"/>
      <c r="F21" s="23"/>
    </row>
    <row r="22" customFormat="false" ht="13.8" hidden="false" customHeight="false" outlineLevel="0" collapsed="false">
      <c r="A22" s="24" t="s">
        <v>28</v>
      </c>
      <c r="B22" s="25" t="n">
        <v>0.1</v>
      </c>
      <c r="C22" s="18" t="n">
        <f aca="false">B22*C18</f>
        <v>0</v>
      </c>
      <c r="D22" s="18" t="n">
        <f aca="false">B22*E18</f>
        <v>0</v>
      </c>
      <c r="E22" s="23"/>
      <c r="F22" s="23"/>
    </row>
    <row r="23" customFormat="false" ht="13.8" hidden="false" customHeight="false" outlineLevel="0" collapsed="false">
      <c r="A23" s="24" t="s">
        <v>29</v>
      </c>
      <c r="B23" s="25" t="n">
        <v>0.08</v>
      </c>
      <c r="C23" s="18" t="n">
        <f aca="false">B23*C18</f>
        <v>0</v>
      </c>
      <c r="D23" s="18" t="n">
        <f aca="false">B23*E18</f>
        <v>0</v>
      </c>
      <c r="E23" s="23"/>
      <c r="F23" s="23"/>
    </row>
    <row r="24" customFormat="false" ht="13.8" hidden="false" customHeight="false" outlineLevel="0" collapsed="false">
      <c r="A24" s="19" t="s">
        <v>30</v>
      </c>
      <c r="B24" s="26" t="n">
        <f aca="false">SUM(B21:B23)</f>
        <v>0.38</v>
      </c>
      <c r="C24" s="21" t="n">
        <f aca="false">SUM(C21:C23)</f>
        <v>0</v>
      </c>
      <c r="D24" s="21" t="n">
        <f aca="false">SUM(D21:D23)</f>
        <v>0</v>
      </c>
      <c r="E24" s="23"/>
      <c r="F24" s="23"/>
    </row>
    <row r="25" customFormat="false" ht="25.8" hidden="false" customHeight="true" outlineLevel="0" collapsed="false">
      <c r="A25" s="12" t="s">
        <v>31</v>
      </c>
      <c r="B25" s="12" t="s">
        <v>32</v>
      </c>
      <c r="C25" s="27" t="n">
        <f aca="false">C18+C24</f>
        <v>0</v>
      </c>
      <c r="D25" s="12" t="s">
        <v>33</v>
      </c>
      <c r="E25" s="27" t="n">
        <f aca="false">E18+D24</f>
        <v>0</v>
      </c>
      <c r="F25" s="27"/>
    </row>
    <row r="26" customFormat="false" ht="14.25" hidden="false" customHeight="true" outlineLevel="0" collapsed="false">
      <c r="A26" s="28" t="s">
        <v>34</v>
      </c>
      <c r="B26" s="28"/>
      <c r="C26" s="28"/>
      <c r="D26" s="28"/>
      <c r="E26" s="28"/>
      <c r="F26" s="28"/>
    </row>
    <row r="27" customFormat="false" ht="13.8" hidden="false" customHeight="false" outlineLevel="0" collapsed="false">
      <c r="A27" s="28"/>
      <c r="B27" s="28"/>
      <c r="C27" s="28"/>
      <c r="D27" s="28"/>
      <c r="E27" s="28"/>
      <c r="F27" s="28"/>
    </row>
    <row r="28" customFormat="false" ht="24" hidden="false" customHeight="true" outlineLevel="0" collapsed="false">
      <c r="A28" s="29" t="s">
        <v>35</v>
      </c>
      <c r="B28" s="30" t="s">
        <v>36</v>
      </c>
      <c r="C28" s="30" t="s">
        <v>37</v>
      </c>
      <c r="D28" s="30" t="s">
        <v>38</v>
      </c>
      <c r="E28" s="30" t="s">
        <v>39</v>
      </c>
      <c r="F28" s="30"/>
    </row>
    <row r="29" customFormat="false" ht="14.25" hidden="false" customHeight="true" outlineLevel="0" collapsed="false">
      <c r="A29" s="31" t="s">
        <v>40</v>
      </c>
      <c r="B29" s="16"/>
      <c r="C29" s="32" t="s">
        <v>41</v>
      </c>
      <c r="D29" s="17"/>
      <c r="E29" s="33" t="n">
        <f aca="false">B29*D29</f>
        <v>0</v>
      </c>
      <c r="F29" s="33"/>
    </row>
    <row r="30" customFormat="false" ht="14.25" hidden="false" customHeight="true" outlineLevel="0" collapsed="false">
      <c r="A30" s="31" t="s">
        <v>42</v>
      </c>
      <c r="B30" s="16"/>
      <c r="C30" s="32" t="s">
        <v>41</v>
      </c>
      <c r="D30" s="17"/>
      <c r="E30" s="33" t="n">
        <f aca="false">B30*D30</f>
        <v>0</v>
      </c>
      <c r="F30" s="33"/>
    </row>
    <row r="31" customFormat="false" ht="14.25" hidden="false" customHeight="true" outlineLevel="0" collapsed="false">
      <c r="A31" s="31" t="s">
        <v>43</v>
      </c>
      <c r="B31" s="16"/>
      <c r="C31" s="32" t="s">
        <v>41</v>
      </c>
      <c r="D31" s="17"/>
      <c r="E31" s="33" t="n">
        <f aca="false">B31*D31</f>
        <v>0</v>
      </c>
      <c r="F31" s="33"/>
    </row>
    <row r="32" customFormat="false" ht="14.25" hidden="false" customHeight="true" outlineLevel="0" collapsed="false">
      <c r="A32" s="31" t="s">
        <v>44</v>
      </c>
      <c r="B32" s="16"/>
      <c r="C32" s="32" t="s">
        <v>41</v>
      </c>
      <c r="D32" s="17"/>
      <c r="E32" s="33" t="n">
        <f aca="false">B32*D32</f>
        <v>0</v>
      </c>
      <c r="F32" s="33"/>
    </row>
    <row r="33" customFormat="false" ht="14.25" hidden="false" customHeight="true" outlineLevel="0" collapsed="false">
      <c r="A33" s="31" t="s">
        <v>45</v>
      </c>
      <c r="B33" s="16"/>
      <c r="C33" s="32" t="s">
        <v>41</v>
      </c>
      <c r="D33" s="17"/>
      <c r="E33" s="33" t="n">
        <f aca="false">B33*D33</f>
        <v>0</v>
      </c>
      <c r="F33" s="33"/>
    </row>
    <row r="34" customFormat="false" ht="13.8" hidden="false" customHeight="false" outlineLevel="0" collapsed="false">
      <c r="A34" s="31" t="s">
        <v>46</v>
      </c>
      <c r="B34" s="16"/>
      <c r="C34" s="32" t="s">
        <v>47</v>
      </c>
      <c r="D34" s="17"/>
      <c r="E34" s="33" t="n">
        <f aca="false">B34*D34</f>
        <v>0</v>
      </c>
      <c r="F34" s="33"/>
    </row>
    <row r="35" customFormat="false" ht="13.8" hidden="false" customHeight="false" outlineLevel="0" collapsed="false">
      <c r="A35" s="31" t="s">
        <v>48</v>
      </c>
      <c r="B35" s="16"/>
      <c r="C35" s="32" t="s">
        <v>41</v>
      </c>
      <c r="D35" s="17"/>
      <c r="E35" s="33" t="n">
        <f aca="false">B35*D35</f>
        <v>0</v>
      </c>
      <c r="F35" s="33"/>
    </row>
    <row r="36" customFormat="false" ht="13.8" hidden="false" customHeight="false" outlineLevel="0" collapsed="false">
      <c r="A36" s="31" t="s">
        <v>49</v>
      </c>
      <c r="B36" s="16"/>
      <c r="C36" s="32" t="s">
        <v>41</v>
      </c>
      <c r="D36" s="17"/>
      <c r="E36" s="33" t="n">
        <f aca="false">B36*D36</f>
        <v>0</v>
      </c>
      <c r="F36" s="33"/>
    </row>
    <row r="37" customFormat="false" ht="13.8" hidden="false" customHeight="false" outlineLevel="0" collapsed="false">
      <c r="A37" s="31" t="s">
        <v>50</v>
      </c>
      <c r="B37" s="16"/>
      <c r="C37" s="32" t="s">
        <v>41</v>
      </c>
      <c r="D37" s="17"/>
      <c r="E37" s="33" t="n">
        <f aca="false">B37*D37</f>
        <v>0</v>
      </c>
      <c r="F37" s="33"/>
    </row>
    <row r="38" customFormat="false" ht="13.8" hidden="false" customHeight="false" outlineLevel="0" collapsed="false">
      <c r="A38" s="31" t="s">
        <v>51</v>
      </c>
      <c r="B38" s="16"/>
      <c r="C38" s="32" t="s">
        <v>41</v>
      </c>
      <c r="D38" s="17"/>
      <c r="E38" s="33" t="n">
        <f aca="false">B38*D38</f>
        <v>0</v>
      </c>
      <c r="F38" s="33"/>
    </row>
    <row r="39" customFormat="false" ht="15.75" hidden="false" customHeight="true" outlineLevel="0" collapsed="false">
      <c r="A39" s="31" t="s">
        <v>52</v>
      </c>
      <c r="B39" s="16"/>
      <c r="C39" s="32" t="s">
        <v>41</v>
      </c>
      <c r="D39" s="17"/>
      <c r="E39" s="33" t="n">
        <f aca="false">B39*D39</f>
        <v>0</v>
      </c>
      <c r="F39" s="33"/>
    </row>
    <row r="40" customFormat="false" ht="13.8" hidden="false" customHeight="false" outlineLevel="0" collapsed="false">
      <c r="A40" s="31" t="s">
        <v>53</v>
      </c>
      <c r="B40" s="16"/>
      <c r="C40" s="32" t="s">
        <v>41</v>
      </c>
      <c r="D40" s="17"/>
      <c r="E40" s="33" t="n">
        <f aca="false">B40*D40</f>
        <v>0</v>
      </c>
      <c r="F40" s="33"/>
    </row>
    <row r="41" customFormat="false" ht="35" hidden="false" customHeight="true" outlineLevel="0" collapsed="false">
      <c r="A41" s="31" t="s">
        <v>54</v>
      </c>
      <c r="B41" s="16"/>
      <c r="C41" s="32" t="s">
        <v>41</v>
      </c>
      <c r="D41" s="17"/>
      <c r="E41" s="33" t="n">
        <f aca="false">B41*D41</f>
        <v>0</v>
      </c>
      <c r="F41" s="33"/>
    </row>
    <row r="42" customFormat="false" ht="28.1" hidden="false" customHeight="true" outlineLevel="0" collapsed="false">
      <c r="A42" s="31" t="s">
        <v>55</v>
      </c>
      <c r="B42" s="16"/>
      <c r="C42" s="32" t="s">
        <v>41</v>
      </c>
      <c r="D42" s="17"/>
      <c r="E42" s="33" t="n">
        <f aca="false">B42*D42</f>
        <v>0</v>
      </c>
      <c r="F42" s="33"/>
    </row>
    <row r="43" customFormat="false" ht="13.8" hidden="false" customHeight="false" outlineLevel="0" collapsed="false">
      <c r="A43" s="31" t="s">
        <v>56</v>
      </c>
      <c r="B43" s="16"/>
      <c r="C43" s="32" t="s">
        <v>41</v>
      </c>
      <c r="D43" s="17"/>
      <c r="E43" s="33" t="n">
        <f aca="false">B43*D43</f>
        <v>0</v>
      </c>
      <c r="F43" s="33"/>
    </row>
    <row r="44" customFormat="false" ht="22.35" hidden="false" customHeight="true" outlineLevel="0" collapsed="false">
      <c r="A44" s="31" t="s">
        <v>57</v>
      </c>
      <c r="B44" s="16"/>
      <c r="C44" s="32" t="s">
        <v>41</v>
      </c>
      <c r="D44" s="17"/>
      <c r="E44" s="33" t="n">
        <f aca="false">B44*D44</f>
        <v>0</v>
      </c>
      <c r="F44" s="33"/>
    </row>
    <row r="45" customFormat="false" ht="32.7" hidden="false" customHeight="true" outlineLevel="0" collapsed="false">
      <c r="A45" s="31" t="s">
        <v>58</v>
      </c>
      <c r="B45" s="16"/>
      <c r="C45" s="32" t="s">
        <v>41</v>
      </c>
      <c r="D45" s="17"/>
      <c r="E45" s="33" t="n">
        <f aca="false">B45*D45</f>
        <v>0</v>
      </c>
      <c r="F45" s="33"/>
    </row>
    <row r="46" customFormat="false" ht="15.45" hidden="false" customHeight="true" outlineLevel="0" collapsed="false">
      <c r="A46" s="31" t="s">
        <v>59</v>
      </c>
      <c r="B46" s="16"/>
      <c r="C46" s="32" t="s">
        <v>60</v>
      </c>
      <c r="D46" s="17"/>
      <c r="E46" s="33" t="n">
        <f aca="false">B46*D46</f>
        <v>0</v>
      </c>
      <c r="F46" s="33"/>
    </row>
    <row r="47" customFormat="false" ht="15.45" hidden="false" customHeight="true" outlineLevel="0" collapsed="false">
      <c r="A47" s="31" t="s">
        <v>61</v>
      </c>
      <c r="B47" s="16"/>
      <c r="C47" s="32" t="s">
        <v>37</v>
      </c>
      <c r="D47" s="17"/>
      <c r="E47" s="33" t="n">
        <f aca="false">B47*D47</f>
        <v>0</v>
      </c>
      <c r="F47" s="33"/>
    </row>
    <row r="48" customFormat="false" ht="15.45" hidden="false" customHeight="true" outlineLevel="0" collapsed="false">
      <c r="A48" s="31" t="s">
        <v>62</v>
      </c>
      <c r="B48" s="16"/>
      <c r="C48" s="32" t="s">
        <v>37</v>
      </c>
      <c r="D48" s="17"/>
      <c r="E48" s="33" t="n">
        <f aca="false">B48*D48</f>
        <v>0</v>
      </c>
      <c r="F48" s="33"/>
    </row>
    <row r="49" customFormat="false" ht="15.45" hidden="false" customHeight="true" outlineLevel="0" collapsed="false">
      <c r="A49" s="31" t="s">
        <v>63</v>
      </c>
      <c r="B49" s="16"/>
      <c r="C49" s="32" t="s">
        <v>64</v>
      </c>
      <c r="D49" s="17"/>
      <c r="E49" s="33" t="n">
        <f aca="false">B49*D49</f>
        <v>0</v>
      </c>
      <c r="F49" s="33"/>
    </row>
    <row r="50" customFormat="false" ht="15.45" hidden="false" customHeight="true" outlineLevel="0" collapsed="false">
      <c r="A50" s="31" t="s">
        <v>65</v>
      </c>
      <c r="B50" s="16"/>
      <c r="C50" s="32" t="s">
        <v>64</v>
      </c>
      <c r="D50" s="17"/>
      <c r="E50" s="33" t="n">
        <f aca="false">B50*D50</f>
        <v>0</v>
      </c>
      <c r="F50" s="33"/>
    </row>
    <row r="51" customFormat="false" ht="15.45" hidden="false" customHeight="true" outlineLevel="0" collapsed="false">
      <c r="A51" s="31" t="s">
        <v>66</v>
      </c>
      <c r="B51" s="16"/>
      <c r="C51" s="32" t="s">
        <v>67</v>
      </c>
      <c r="D51" s="17"/>
      <c r="E51" s="33" t="n">
        <f aca="false">B51*D51</f>
        <v>0</v>
      </c>
      <c r="F51" s="33"/>
    </row>
    <row r="52" customFormat="false" ht="15.45" hidden="false" customHeight="true" outlineLevel="0" collapsed="false">
      <c r="A52" s="31" t="s">
        <v>68</v>
      </c>
      <c r="B52" s="16"/>
      <c r="C52" s="32" t="s">
        <v>69</v>
      </c>
      <c r="D52" s="17"/>
      <c r="E52" s="33" t="n">
        <f aca="false">B52*D52</f>
        <v>0</v>
      </c>
      <c r="F52" s="33"/>
    </row>
    <row r="53" customFormat="false" ht="22.35" hidden="false" customHeight="true" outlineLevel="0" collapsed="false">
      <c r="A53" s="31" t="s">
        <v>70</v>
      </c>
      <c r="B53" s="16"/>
      <c r="C53" s="32" t="s">
        <v>69</v>
      </c>
      <c r="D53" s="17"/>
      <c r="E53" s="33" t="n">
        <f aca="false">B53*D53</f>
        <v>0</v>
      </c>
      <c r="F53" s="33"/>
    </row>
    <row r="54" customFormat="false" ht="13.8" hidden="false" customHeight="false" outlineLevel="0" collapsed="false">
      <c r="A54" s="31" t="s">
        <v>71</v>
      </c>
      <c r="B54" s="16"/>
      <c r="C54" s="32" t="s">
        <v>69</v>
      </c>
      <c r="D54" s="17"/>
      <c r="E54" s="33" t="n">
        <f aca="false">B54*D54</f>
        <v>0</v>
      </c>
      <c r="F54" s="33"/>
    </row>
    <row r="55" customFormat="false" ht="12" hidden="false" customHeight="true" outlineLevel="0" collapsed="false">
      <c r="A55" s="34" t="s">
        <v>72</v>
      </c>
      <c r="B55" s="34"/>
      <c r="C55" s="34"/>
      <c r="D55" s="34" t="s">
        <v>23</v>
      </c>
      <c r="E55" s="35" t="n">
        <f aca="false">SUM(E29:E54)</f>
        <v>0</v>
      </c>
      <c r="F55" s="35"/>
    </row>
    <row r="56" customFormat="false" ht="13.8" hidden="false" customHeight="true" outlineLevel="0" collapsed="false">
      <c r="A56" s="29" t="s">
        <v>73</v>
      </c>
      <c r="B56" s="30" t="s">
        <v>74</v>
      </c>
      <c r="C56" s="30"/>
      <c r="D56" s="30" t="s">
        <v>75</v>
      </c>
      <c r="E56" s="36" t="s">
        <v>23</v>
      </c>
      <c r="F56" s="36"/>
    </row>
    <row r="57" customFormat="false" ht="13.8" hidden="false" customHeight="false" outlineLevel="0" collapsed="false">
      <c r="A57" s="37" t="s">
        <v>76</v>
      </c>
      <c r="B57" s="38" t="n">
        <v>1</v>
      </c>
      <c r="C57" s="38"/>
      <c r="D57" s="39" t="n">
        <v>3500</v>
      </c>
      <c r="E57" s="40" t="n">
        <f aca="false">B57*D57</f>
        <v>3500</v>
      </c>
      <c r="F57" s="40"/>
    </row>
    <row r="58" customFormat="false" ht="13.8" hidden="false" customHeight="false" outlineLevel="0" collapsed="false">
      <c r="A58" s="37" t="s">
        <v>77</v>
      </c>
      <c r="B58" s="38" t="n">
        <v>1</v>
      </c>
      <c r="C58" s="38"/>
      <c r="D58" s="39" t="n">
        <v>132.9</v>
      </c>
      <c r="E58" s="40" t="n">
        <f aca="false">B58*D58</f>
        <v>132.9</v>
      </c>
      <c r="F58" s="40"/>
    </row>
    <row r="59" customFormat="false" ht="13.8" hidden="false" customHeight="false" outlineLevel="0" collapsed="false">
      <c r="A59" s="10" t="s">
        <v>78</v>
      </c>
      <c r="B59" s="41" t="n">
        <v>1</v>
      </c>
      <c r="C59" s="41"/>
      <c r="D59" s="17"/>
      <c r="E59" s="33" t="n">
        <f aca="false">B59*D59</f>
        <v>0</v>
      </c>
      <c r="F59" s="33"/>
    </row>
    <row r="60" customFormat="false" ht="13.8" hidden="false" customHeight="false" outlineLevel="0" collapsed="false">
      <c r="A60" s="10" t="s">
        <v>79</v>
      </c>
      <c r="B60" s="41" t="n">
        <v>1</v>
      </c>
      <c r="C60" s="41"/>
      <c r="D60" s="17"/>
      <c r="E60" s="33" t="n">
        <f aca="false">B60*D60</f>
        <v>0</v>
      </c>
      <c r="F60" s="33"/>
    </row>
    <row r="61" customFormat="false" ht="13.8" hidden="false" customHeight="false" outlineLevel="0" collapsed="false">
      <c r="A61" s="10" t="s">
        <v>80</v>
      </c>
      <c r="B61" s="41" t="n">
        <v>1</v>
      </c>
      <c r="C61" s="41"/>
      <c r="D61" s="17"/>
      <c r="E61" s="33" t="n">
        <f aca="false">B61*D61</f>
        <v>0</v>
      </c>
      <c r="F61" s="33"/>
    </row>
    <row r="62" customFormat="false" ht="13.8" hidden="false" customHeight="false" outlineLevel="0" collapsed="false">
      <c r="A62" s="10" t="s">
        <v>81</v>
      </c>
      <c r="B62" s="41" t="n">
        <v>1</v>
      </c>
      <c r="C62" s="41"/>
      <c r="D62" s="17"/>
      <c r="E62" s="33" t="n">
        <f aca="false">B62*D62</f>
        <v>0</v>
      </c>
      <c r="F62" s="33"/>
    </row>
    <row r="63" customFormat="false" ht="13.8" hidden="false" customHeight="false" outlineLevel="0" collapsed="false">
      <c r="A63" s="10" t="s">
        <v>82</v>
      </c>
      <c r="B63" s="41" t="n">
        <v>1</v>
      </c>
      <c r="C63" s="41"/>
      <c r="D63" s="17"/>
      <c r="E63" s="33" t="n">
        <f aca="false">B63*D63</f>
        <v>0</v>
      </c>
      <c r="F63" s="33"/>
    </row>
    <row r="64" customFormat="false" ht="13.8" hidden="false" customHeight="false" outlineLevel="0" collapsed="false">
      <c r="A64" s="10" t="s">
        <v>83</v>
      </c>
      <c r="B64" s="41" t="n">
        <v>1</v>
      </c>
      <c r="C64" s="41"/>
      <c r="D64" s="17"/>
      <c r="E64" s="33" t="n">
        <f aca="false">B64*D64</f>
        <v>0</v>
      </c>
      <c r="F64" s="33"/>
    </row>
    <row r="65" customFormat="false" ht="13.8" hidden="false" customHeight="false" outlineLevel="0" collapsed="false">
      <c r="A65" s="10" t="s">
        <v>84</v>
      </c>
      <c r="B65" s="41" t="n">
        <v>1</v>
      </c>
      <c r="C65" s="41"/>
      <c r="D65" s="17"/>
      <c r="E65" s="33" t="n">
        <f aca="false">B65*D65</f>
        <v>0</v>
      </c>
      <c r="F65" s="33"/>
    </row>
    <row r="66" customFormat="false" ht="13.8" hidden="false" customHeight="false" outlineLevel="0" collapsed="false">
      <c r="A66" s="10" t="s">
        <v>85</v>
      </c>
      <c r="B66" s="41" t="n">
        <v>1</v>
      </c>
      <c r="C66" s="41"/>
      <c r="D66" s="17"/>
      <c r="E66" s="33" t="n">
        <f aca="false">B66*D66</f>
        <v>0</v>
      </c>
      <c r="F66" s="33"/>
    </row>
    <row r="67" customFormat="false" ht="13.8" hidden="false" customHeight="true" outlineLevel="0" collapsed="false">
      <c r="A67" s="34" t="s">
        <v>86</v>
      </c>
      <c r="B67" s="34"/>
      <c r="C67" s="34"/>
      <c r="D67" s="34" t="s">
        <v>23</v>
      </c>
      <c r="E67" s="35" t="n">
        <f aca="false">SUM(E57:E66)</f>
        <v>3632.9</v>
      </c>
      <c r="F67" s="35"/>
    </row>
    <row r="68" customFormat="false" ht="28.5" hidden="false" customHeight="true" outlineLevel="0" collapsed="false">
      <c r="A68" s="28" t="s">
        <v>87</v>
      </c>
      <c r="B68" s="28"/>
      <c r="C68" s="28"/>
      <c r="D68" s="42" t="s">
        <v>33</v>
      </c>
      <c r="E68" s="42" t="n">
        <f aca="false">E55+E67</f>
        <v>3632.9</v>
      </c>
      <c r="F68" s="42"/>
    </row>
    <row r="69" customFormat="false" ht="14.25" hidden="false" customHeight="true" outlineLevel="0" collapsed="false">
      <c r="A69" s="43" t="s">
        <v>88</v>
      </c>
      <c r="B69" s="43"/>
      <c r="C69" s="43"/>
      <c r="D69" s="43"/>
      <c r="E69" s="43"/>
      <c r="F69" s="43"/>
    </row>
    <row r="70" customFormat="false" ht="13.8" hidden="false" customHeight="false" outlineLevel="0" collapsed="false">
      <c r="A70" s="43"/>
      <c r="B70" s="43"/>
      <c r="C70" s="43"/>
      <c r="D70" s="43"/>
      <c r="E70" s="43"/>
      <c r="F70" s="43"/>
    </row>
    <row r="71" customFormat="false" ht="36" hidden="false" customHeight="true" outlineLevel="0" collapsed="false">
      <c r="A71" s="44" t="s">
        <v>89</v>
      </c>
      <c r="B71" s="44"/>
      <c r="C71" s="44"/>
      <c r="D71" s="45" t="s">
        <v>90</v>
      </c>
      <c r="E71" s="46" t="s">
        <v>91</v>
      </c>
      <c r="F71" s="46"/>
      <c r="G71" s="47"/>
    </row>
    <row r="72" customFormat="false" ht="24" hidden="false" customHeight="true" outlineLevel="0" collapsed="false">
      <c r="A72" s="48" t="s">
        <v>92</v>
      </c>
      <c r="B72" s="48"/>
      <c r="C72" s="48"/>
      <c r="D72" s="48"/>
      <c r="E72" s="49" t="n">
        <f aca="false">SUM(E25,E68)</f>
        <v>3632.9</v>
      </c>
      <c r="F72" s="49"/>
      <c r="G72" s="47"/>
      <c r="H72" s="47"/>
    </row>
    <row r="73" customFormat="false" ht="13.8" hidden="false" customHeight="true" outlineLevel="0" collapsed="false">
      <c r="A73" s="50" t="s">
        <v>93</v>
      </c>
      <c r="B73" s="50"/>
      <c r="C73" s="50"/>
      <c r="D73" s="25"/>
      <c r="E73" s="49"/>
      <c r="F73" s="49"/>
      <c r="G73" s="47"/>
      <c r="H73" s="47"/>
    </row>
    <row r="74" customFormat="false" ht="13.8" hidden="false" customHeight="true" outlineLevel="0" collapsed="false">
      <c r="A74" s="50" t="s">
        <v>94</v>
      </c>
      <c r="B74" s="50"/>
      <c r="C74" s="50"/>
      <c r="D74" s="25"/>
      <c r="E74" s="49"/>
      <c r="F74" s="49"/>
      <c r="G74" s="47"/>
      <c r="H74" s="47"/>
    </row>
    <row r="75" customFormat="false" ht="13.8" hidden="false" customHeight="true" outlineLevel="0" collapsed="false">
      <c r="A75" s="50" t="s">
        <v>95</v>
      </c>
      <c r="B75" s="50"/>
      <c r="C75" s="50"/>
      <c r="D75" s="25"/>
      <c r="E75" s="49"/>
      <c r="F75" s="49"/>
    </row>
    <row r="76" customFormat="false" ht="13.8" hidden="false" customHeight="true" outlineLevel="0" collapsed="false">
      <c r="A76" s="50" t="s">
        <v>96</v>
      </c>
      <c r="B76" s="50"/>
      <c r="C76" s="50"/>
      <c r="D76" s="25"/>
      <c r="E76" s="49"/>
      <c r="F76" s="49"/>
    </row>
    <row r="77" customFormat="false" ht="13.8" hidden="false" customHeight="true" outlineLevel="0" collapsed="false">
      <c r="A77" s="44" t="s">
        <v>97</v>
      </c>
      <c r="B77" s="44"/>
      <c r="C77" s="44"/>
      <c r="D77" s="51" t="n">
        <f aca="false">SUM(D73:D76)</f>
        <v>0</v>
      </c>
      <c r="E77" s="49"/>
      <c r="F77" s="49"/>
    </row>
    <row r="78" customFormat="false" ht="13.8" hidden="false" customHeight="true" outlineLevel="0" collapsed="false">
      <c r="A78" s="52" t="s">
        <v>98</v>
      </c>
      <c r="B78" s="52"/>
      <c r="C78" s="52"/>
      <c r="D78" s="53" t="n">
        <v>0.03</v>
      </c>
      <c r="E78" s="49"/>
      <c r="F78" s="49"/>
    </row>
    <row r="79" customFormat="false" ht="13.8" hidden="false" customHeight="true" outlineLevel="0" collapsed="false">
      <c r="A79" s="52" t="s">
        <v>99</v>
      </c>
      <c r="B79" s="52"/>
      <c r="C79" s="52"/>
      <c r="D79" s="53"/>
      <c r="E79" s="49"/>
      <c r="F79" s="49"/>
    </row>
    <row r="80" customFormat="false" ht="29.25" hidden="false" customHeight="true" outlineLevel="0" collapsed="false">
      <c r="A80" s="43" t="s">
        <v>100</v>
      </c>
      <c r="B80" s="43"/>
      <c r="C80" s="43"/>
      <c r="D80" s="54" t="n">
        <f aca="false">(1+D78)/(1-D79-D77)-1</f>
        <v>0.03</v>
      </c>
      <c r="E80" s="43" t="s">
        <v>33</v>
      </c>
      <c r="F80" s="55" t="n">
        <f aca="false">D80*E72</f>
        <v>108.987</v>
      </c>
    </row>
    <row r="81" customFormat="false" ht="14.25" hidden="false" customHeight="true" outlineLevel="0" collapsed="false">
      <c r="A81" s="56" t="s">
        <v>101</v>
      </c>
      <c r="B81" s="56"/>
      <c r="C81" s="56"/>
      <c r="D81" s="56"/>
      <c r="E81" s="56"/>
      <c r="F81" s="56"/>
    </row>
    <row r="82" customFormat="false" ht="14.25" hidden="false" customHeight="true" outlineLevel="0" collapsed="false">
      <c r="A82" s="56"/>
      <c r="B82" s="56"/>
      <c r="C82" s="56"/>
      <c r="D82" s="56"/>
      <c r="E82" s="56"/>
      <c r="F82" s="56"/>
    </row>
    <row r="83" customFormat="false" ht="27.55" hidden="false" customHeight="true" outlineLevel="0" collapsed="false">
      <c r="A83" s="7" t="s">
        <v>102</v>
      </c>
      <c r="B83" s="7"/>
      <c r="C83" s="7"/>
      <c r="D83" s="7" t="s">
        <v>103</v>
      </c>
      <c r="E83" s="7" t="s">
        <v>104</v>
      </c>
      <c r="F83" s="7"/>
    </row>
    <row r="84" customFormat="false" ht="27.55" hidden="false" customHeight="true" outlineLevel="0" collapsed="false">
      <c r="A84" s="57" t="s">
        <v>105</v>
      </c>
      <c r="B84" s="57"/>
      <c r="C84" s="57"/>
      <c r="D84" s="58" t="n">
        <f aca="false">E25</f>
        <v>0</v>
      </c>
      <c r="E84" s="56" t="s">
        <v>106</v>
      </c>
      <c r="F84" s="59" t="n">
        <f aca="false">D87</f>
        <v>3741.887</v>
      </c>
    </row>
    <row r="85" customFormat="false" ht="27.55" hidden="false" customHeight="true" outlineLevel="0" collapsed="false">
      <c r="A85" s="57" t="s">
        <v>107</v>
      </c>
      <c r="B85" s="57"/>
      <c r="C85" s="57"/>
      <c r="D85" s="58" t="n">
        <f aca="false">E68</f>
        <v>3632.9</v>
      </c>
      <c r="E85" s="60" t="s">
        <v>108</v>
      </c>
      <c r="F85" s="61" t="n">
        <f aca="false">60000/10</f>
        <v>6000</v>
      </c>
      <c r="H85" s="62"/>
    </row>
    <row r="86" customFormat="false" ht="27.55" hidden="false" customHeight="true" outlineLevel="0" collapsed="false">
      <c r="A86" s="57" t="s">
        <v>109</v>
      </c>
      <c r="B86" s="57"/>
      <c r="C86" s="57"/>
      <c r="D86" s="58" t="n">
        <f aca="false">F80</f>
        <v>108.987</v>
      </c>
      <c r="E86" s="56" t="s">
        <v>110</v>
      </c>
      <c r="F86" s="63" t="n">
        <f aca="false">(10*F85)*F87</f>
        <v>37418.87</v>
      </c>
    </row>
    <row r="87" customFormat="false" ht="27.55" hidden="false" customHeight="true" outlineLevel="0" collapsed="false">
      <c r="A87" s="64" t="s">
        <v>111</v>
      </c>
      <c r="B87" s="64" t="s">
        <v>106</v>
      </c>
      <c r="C87" s="64"/>
      <c r="D87" s="65" t="n">
        <f aca="false">SUM(D84:D86)</f>
        <v>3741.887</v>
      </c>
      <c r="E87" s="56" t="s">
        <v>112</v>
      </c>
      <c r="F87" s="66" t="n">
        <f aca="false">D87/F85</f>
        <v>0.623647833333333</v>
      </c>
    </row>
    <row r="88" customFormat="false" ht="27.55" hidden="false" customHeight="true" outlineLevel="0" collapsed="false">
      <c r="A88" s="2"/>
      <c r="B88" s="2"/>
      <c r="C88" s="2"/>
      <c r="D88" s="2"/>
      <c r="E88" s="2"/>
      <c r="F88" s="2"/>
      <c r="G88" s="2"/>
    </row>
    <row r="89" customFormat="false" ht="14.25" hidden="false" customHeight="true" outlineLevel="0" collapsed="false">
      <c r="A89" s="50" t="s">
        <v>113</v>
      </c>
      <c r="B89" s="50"/>
      <c r="C89" s="50" t="s">
        <v>114</v>
      </c>
      <c r="D89" s="50"/>
      <c r="E89" s="50"/>
      <c r="F89" s="50"/>
    </row>
    <row r="90" customFormat="false" ht="13.8" hidden="false" customHeight="false" outlineLevel="0" collapsed="false">
      <c r="A90" s="50"/>
      <c r="B90" s="50"/>
      <c r="C90" s="50"/>
      <c r="D90" s="50"/>
      <c r="E90" s="50"/>
      <c r="F90" s="50"/>
    </row>
    <row r="91" customFormat="false" ht="12" hidden="false" customHeight="true" outlineLevel="0" collapsed="false">
      <c r="A91" s="50"/>
      <c r="B91" s="50"/>
      <c r="C91" s="50"/>
      <c r="D91" s="50"/>
      <c r="E91" s="50"/>
      <c r="F91" s="50"/>
    </row>
    <row r="92" customFormat="false" ht="12" hidden="false" customHeight="true" outlineLevel="0" collapsed="false">
      <c r="A92" s="2"/>
      <c r="B92" s="2"/>
      <c r="C92" s="2"/>
      <c r="D92" s="2"/>
      <c r="E92" s="2"/>
      <c r="F92" s="2"/>
      <c r="G92" s="2"/>
      <c r="H92" s="2"/>
    </row>
    <row r="93" customFormat="false" ht="12" hidden="false" customHeight="true" outlineLevel="0" collapsed="false">
      <c r="A93" s="67" t="s">
        <v>115</v>
      </c>
      <c r="B93" s="67"/>
      <c r="C93" s="67"/>
      <c r="D93" s="67"/>
      <c r="E93" s="67"/>
      <c r="F93" s="67"/>
    </row>
    <row r="94" customFormat="false" ht="114.9" hidden="false" customHeight="true" outlineLevel="0" collapsed="false">
      <c r="A94" s="68" t="s">
        <v>116</v>
      </c>
      <c r="B94" s="68"/>
      <c r="C94" s="68"/>
      <c r="D94" s="68"/>
      <c r="E94" s="68"/>
      <c r="F94" s="68"/>
    </row>
  </sheetData>
  <mergeCells count="93">
    <mergeCell ref="A1:F1"/>
    <mergeCell ref="A2:F2"/>
    <mergeCell ref="B3:C3"/>
    <mergeCell ref="E3:F3"/>
    <mergeCell ref="B4:C4"/>
    <mergeCell ref="E4:F4"/>
    <mergeCell ref="A5:F5"/>
    <mergeCell ref="A6:F6"/>
    <mergeCell ref="A7:F8"/>
    <mergeCell ref="E18:F18"/>
    <mergeCell ref="A19:F19"/>
    <mergeCell ref="E20:F24"/>
    <mergeCell ref="E25:F25"/>
    <mergeCell ref="A26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A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B64:C64"/>
    <mergeCell ref="E64:F64"/>
    <mergeCell ref="B65:C65"/>
    <mergeCell ref="E65:F65"/>
    <mergeCell ref="B66:C66"/>
    <mergeCell ref="E66:F66"/>
    <mergeCell ref="A67:C67"/>
    <mergeCell ref="E67:F67"/>
    <mergeCell ref="A68:C68"/>
    <mergeCell ref="E68:F68"/>
    <mergeCell ref="A69:F70"/>
    <mergeCell ref="A71:C71"/>
    <mergeCell ref="E71:F71"/>
    <mergeCell ref="A72:D72"/>
    <mergeCell ref="E72:F79"/>
    <mergeCell ref="A73:C73"/>
    <mergeCell ref="A74:C74"/>
    <mergeCell ref="A75:C75"/>
    <mergeCell ref="A76:C76"/>
    <mergeCell ref="A77:C77"/>
    <mergeCell ref="A78:C78"/>
    <mergeCell ref="A79:C79"/>
    <mergeCell ref="A80:C80"/>
    <mergeCell ref="A81:F82"/>
    <mergeCell ref="A83:C83"/>
    <mergeCell ref="E83:F83"/>
    <mergeCell ref="A84:C84"/>
    <mergeCell ref="A85:C85"/>
    <mergeCell ref="A86:C86"/>
    <mergeCell ref="B87:C87"/>
    <mergeCell ref="A89:B91"/>
    <mergeCell ref="C89:F91"/>
    <mergeCell ref="A93:F93"/>
    <mergeCell ref="A94:F94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5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159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2020-06-25T15:41:18Z</dcterms:created>
  <dc:creator>helder</dc:creator>
  <dc:description/>
  <dc:language>pt-BR</dc:language>
  <cp:lastModifiedBy/>
  <cp:lastPrinted>2025-12-18T15:08:59Z</cp:lastPrinted>
  <dcterms:modified xsi:type="dcterms:W3CDTF">2025-12-18T15:16:06Z</dcterms:modified>
  <cp:revision>68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