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ise\Desktop\MOR\"/>
    </mc:Choice>
  </mc:AlternateContent>
  <bookViews>
    <workbookView xWindow="0" yWindow="0" windowWidth="19200" windowHeight="7180" activeTab="1"/>
  </bookViews>
  <sheets>
    <sheet name="=" sheetId="1" r:id="rId1"/>
    <sheet name="Trabalhador 44hs" sheetId="2" r:id="rId2"/>
    <sheet name="Trabalhador 12x36 D" sheetId="3" r:id="rId3"/>
    <sheet name="Trabalhador lider 44hs" sheetId="4" r:id="rId4"/>
    <sheet name="Uniformes e insumos" sheetId="5" r:id="rId5"/>
    <sheet name="Encargos" sheetId="6" state="hidden" r:id="rId6"/>
  </sheets>
  <definedNames>
    <definedName name="_xlnm.Print_Area" localSheetId="0">'='!$A$6:$K$28</definedName>
    <definedName name="_xlnm.Print_Area" localSheetId="2">'Trabalhador 12x36 D'!$A$8:$D$145</definedName>
    <definedName name="_xlnm.Print_Area" localSheetId="1">'Trabalhador 44hs'!$A$1:$D$161</definedName>
    <definedName name="_xlnm.Print_Area" localSheetId="3">'Trabalhador lider 44hs'!$A$1:$D$145</definedName>
    <definedName name="_xlnm.Print_Area" localSheetId="4">'Uniformes e insumos'!$A$1:$G$27</definedName>
    <definedName name="CPMF">#REF!</definedName>
    <definedName name="Excel_BuiltIn_Print_Area" localSheetId="0">'='!$A$1:$K$29</definedName>
    <definedName name="Excel_BuiltIn_Print_Area" localSheetId="2">'Trabalhador 12x36 D'!$A$1:$D$152</definedName>
    <definedName name="Excel_BuiltIn_Print_Area" localSheetId="1">'Trabalhador 44hs'!$A$1:$D$161</definedName>
    <definedName name="Excel_BuiltIn_Print_Area" localSheetId="3">'Trabalhador lider 44hs'!$A$1:$D$152</definedName>
    <definedName name="Excel_BuiltIn_Print_Area_1_1">"$#REF!.$A$2:$C$99"</definedName>
    <definedName name="Excel_BuiltIn_Print_Titles_1">"$#REF!.$A$1:$AMJ$5"</definedName>
  </definedNames>
  <calcPr calcId="152511"/>
  <extLst>
    <ext uri="GoogleSheetsCustomDataVersion2">
      <go:sheetsCustomData xmlns:go="http://customooxmlschemas.google.com/" r:id="rId10" roundtripDataChecksum="GMCtaBTfIwxErac0kN2j9dtJBbY+t522R86VpCDTdZ8="/>
    </ext>
  </extLst>
</workbook>
</file>

<file path=xl/calcChain.xml><?xml version="1.0" encoding="utf-8"?>
<calcChain xmlns="http://schemas.openxmlformats.org/spreadsheetml/2006/main">
  <c r="C44" i="6" l="1"/>
  <c r="C26" i="6"/>
  <c r="E15" i="6"/>
  <c r="G27" i="5"/>
  <c r="G24" i="5"/>
  <c r="G6" i="5"/>
  <c r="C128" i="4"/>
  <c r="C123" i="4"/>
  <c r="C122" i="4"/>
  <c r="D118" i="4"/>
  <c r="D136" i="4" s="1"/>
  <c r="C118" i="4"/>
  <c r="C109" i="4"/>
  <c r="D102" i="4"/>
  <c r="D108" i="4" s="1"/>
  <c r="C94" i="4"/>
  <c r="C98" i="4" s="1"/>
  <c r="C83" i="4"/>
  <c r="C82" i="4"/>
  <c r="D76" i="4"/>
  <c r="D70" i="4"/>
  <c r="C56" i="4"/>
  <c r="C55" i="4"/>
  <c r="C48" i="4"/>
  <c r="D41" i="4"/>
  <c r="D42" i="4" s="1"/>
  <c r="D29" i="4"/>
  <c r="D143" i="3"/>
  <c r="D144" i="3" s="1"/>
  <c r="C128" i="3"/>
  <c r="D127" i="3"/>
  <c r="D125" i="3"/>
  <c r="C123" i="3"/>
  <c r="C122" i="3"/>
  <c r="D122" i="3" s="1"/>
  <c r="D123" i="3" s="1"/>
  <c r="D118" i="3"/>
  <c r="D136" i="3" s="1"/>
  <c r="C118" i="3"/>
  <c r="C109" i="3"/>
  <c r="D108" i="3"/>
  <c r="D103" i="3"/>
  <c r="C98" i="3"/>
  <c r="C94" i="3"/>
  <c r="C83" i="3"/>
  <c r="C82" i="3"/>
  <c r="D76" i="3"/>
  <c r="C60" i="3"/>
  <c r="C86" i="3" s="1"/>
  <c r="C56" i="3"/>
  <c r="C55" i="3"/>
  <c r="C48" i="3"/>
  <c r="C49" i="3" s="1"/>
  <c r="D35" i="3"/>
  <c r="D29" i="3"/>
  <c r="D151" i="2"/>
  <c r="C142" i="2"/>
  <c r="D130" i="2"/>
  <c r="C130" i="2"/>
  <c r="C120" i="2"/>
  <c r="D119" i="2"/>
  <c r="D114" i="2"/>
  <c r="D113" i="2"/>
  <c r="C95" i="2"/>
  <c r="C99" i="2" s="1"/>
  <c r="C78" i="2"/>
  <c r="C77" i="2"/>
  <c r="D72" i="2"/>
  <c r="C51" i="2"/>
  <c r="C55" i="2" s="1"/>
  <c r="C50" i="2"/>
  <c r="C43" i="2"/>
  <c r="D32" i="2"/>
  <c r="D33" i="2" s="1"/>
  <c r="D30" i="2"/>
  <c r="D31" i="2" s="1"/>
  <c r="D24" i="2"/>
  <c r="A25" i="1"/>
  <c r="D145" i="3" l="1"/>
  <c r="G26" i="1"/>
  <c r="H26" i="1" s="1"/>
  <c r="J26" i="1" s="1"/>
  <c r="C88" i="3"/>
  <c r="D132" i="4"/>
  <c r="D85" i="4"/>
  <c r="D56" i="4"/>
  <c r="D99" i="4"/>
  <c r="D84" i="4"/>
  <c r="D92" i="4"/>
  <c r="D47" i="4"/>
  <c r="D97" i="4"/>
  <c r="D54" i="4"/>
  <c r="D46" i="4"/>
  <c r="D87" i="4"/>
  <c r="D59" i="4"/>
  <c r="D53" i="4"/>
  <c r="D58" i="4"/>
  <c r="D52" i="4"/>
  <c r="D60" i="4" s="1"/>
  <c r="D75" i="4" s="1"/>
  <c r="D57" i="4"/>
  <c r="D55" i="4"/>
  <c r="C81" i="2"/>
  <c r="C44" i="2"/>
  <c r="D103" i="4"/>
  <c r="D34" i="2"/>
  <c r="D36" i="3"/>
  <c r="D36" i="2"/>
  <c r="D37" i="3"/>
  <c r="D38" i="3" s="1"/>
  <c r="D37" i="2"/>
  <c r="D50" i="2" s="1"/>
  <c r="C60" i="4"/>
  <c r="D82" i="4"/>
  <c r="D41" i="3"/>
  <c r="D39" i="3"/>
  <c r="D42" i="3" l="1"/>
  <c r="D44" i="2"/>
  <c r="D80" i="2"/>
  <c r="D81" i="2" s="1"/>
  <c r="D79" i="2"/>
  <c r="D93" i="2"/>
  <c r="D42" i="2"/>
  <c r="D41" i="2"/>
  <c r="D43" i="2" s="1"/>
  <c r="D70" i="2" s="1"/>
  <c r="D147" i="2"/>
  <c r="D49" i="2"/>
  <c r="D98" i="2"/>
  <c r="D54" i="2"/>
  <c r="D48" i="2"/>
  <c r="D82" i="2"/>
  <c r="D53" i="2"/>
  <c r="D47" i="2"/>
  <c r="D52" i="2"/>
  <c r="D51" i="2"/>
  <c r="D83" i="4"/>
  <c r="C49" i="4"/>
  <c r="D49" i="4" s="1"/>
  <c r="C86" i="4"/>
  <c r="D77" i="2"/>
  <c r="D48" i="4"/>
  <c r="C83" i="2"/>
  <c r="D78" i="2" l="1"/>
  <c r="D83" i="2" s="1"/>
  <c r="D149" i="2" s="1"/>
  <c r="D73" i="2"/>
  <c r="D97" i="2"/>
  <c r="D86" i="4"/>
  <c r="D88" i="4" s="1"/>
  <c r="D134" i="4" s="1"/>
  <c r="C88" i="4"/>
  <c r="D74" i="4"/>
  <c r="D77" i="4" s="1"/>
  <c r="D133" i="4" s="1"/>
  <c r="D96" i="4"/>
  <c r="D93" i="4"/>
  <c r="D94" i="4"/>
  <c r="D95" i="4"/>
  <c r="D95" i="2"/>
  <c r="D94" i="2"/>
  <c r="D99" i="2" s="1"/>
  <c r="D118" i="2" s="1"/>
  <c r="D120" i="2" s="1"/>
  <c r="D150" i="2" s="1"/>
  <c r="D96" i="2"/>
  <c r="D55" i="2"/>
  <c r="D71" i="2" s="1"/>
  <c r="D54" i="3"/>
  <c r="D97" i="3"/>
  <c r="D59" i="3"/>
  <c r="D53" i="3"/>
  <c r="D57" i="3"/>
  <c r="D87" i="3"/>
  <c r="D58" i="3"/>
  <c r="D52" i="3"/>
  <c r="D46" i="3"/>
  <c r="D85" i="3"/>
  <c r="D86" i="3" s="1"/>
  <c r="D132" i="3"/>
  <c r="D92" i="3"/>
  <c r="D47" i="3"/>
  <c r="D99" i="3"/>
  <c r="D84" i="3"/>
  <c r="D49" i="3"/>
  <c r="D82" i="3"/>
  <c r="D55" i="3"/>
  <c r="D56" i="3"/>
  <c r="D148" i="2" l="1"/>
  <c r="D152" i="2"/>
  <c r="D48" i="3"/>
  <c r="D60" i="3"/>
  <c r="D75" i="3" s="1"/>
  <c r="D98" i="4"/>
  <c r="D107" i="4" s="1"/>
  <c r="D109" i="4" s="1"/>
  <c r="D135" i="4" s="1"/>
  <c r="D137" i="4" s="1"/>
  <c r="D88" i="3"/>
  <c r="D134" i="3" s="1"/>
  <c r="D83" i="3"/>
  <c r="D122" i="4" l="1"/>
  <c r="D136" i="2"/>
  <c r="D154" i="2" s="1"/>
  <c r="D137" i="2"/>
  <c r="D74" i="3"/>
  <c r="D77" i="3" s="1"/>
  <c r="D133" i="3" s="1"/>
  <c r="D94" i="3"/>
  <c r="D93" i="3"/>
  <c r="D95" i="3"/>
  <c r="D96" i="3"/>
  <c r="D158" i="2" l="1"/>
  <c r="D159" i="2" s="1"/>
  <c r="D139" i="2"/>
  <c r="D141" i="2"/>
  <c r="D123" i="4"/>
  <c r="D142" i="2"/>
  <c r="D153" i="2" s="1"/>
  <c r="D98" i="3"/>
  <c r="D107" i="3" s="1"/>
  <c r="D109" i="3" s="1"/>
  <c r="D135" i="3" s="1"/>
  <c r="D139" i="4"/>
  <c r="D143" i="4" l="1"/>
  <c r="D144" i="4" s="1"/>
  <c r="D145" i="4" s="1"/>
  <c r="G27" i="1"/>
  <c r="H27" i="1" s="1"/>
  <c r="J27" i="1" s="1"/>
  <c r="D127" i="4"/>
  <c r="D125" i="4"/>
  <c r="D128" i="4" s="1"/>
  <c r="D138" i="4" s="1"/>
  <c r="D160" i="2"/>
  <c r="G25" i="1"/>
  <c r="H25" i="1" s="1"/>
  <c r="J25" i="1" l="1"/>
  <c r="J28" i="1" s="1"/>
  <c r="H28" i="1"/>
</calcChain>
</file>

<file path=xl/sharedStrings.xml><?xml version="1.0" encoding="utf-8"?>
<sst xmlns="http://schemas.openxmlformats.org/spreadsheetml/2006/main" count="906" uniqueCount="287">
  <si>
    <t>PLANILHA DE CUSTOS E FORMAÇÃO DE PREÇOS</t>
  </si>
  <si>
    <t>MODALIDADE</t>
  </si>
  <si>
    <t>PREGÃO ELETRONICO</t>
  </si>
  <si>
    <t>N°</t>
  </si>
  <si>
    <t>DIA</t>
  </si>
  <si>
    <t>HORAS</t>
  </si>
  <si>
    <t>ORGÃO LICITANTE</t>
  </si>
  <si>
    <t>IFC SANTA ROSA DO SUL/SC</t>
  </si>
  <si>
    <t>FONE</t>
  </si>
  <si>
    <t>ENDEREÇO</t>
  </si>
  <si>
    <t>NOME DA EMPRESA:</t>
  </si>
  <si>
    <t>ENDEREÇO:</t>
  </si>
  <si>
    <t>CIDADE:</t>
  </si>
  <si>
    <t>END. P/CORRESPONDÊNCIA:</t>
  </si>
  <si>
    <t>CNPJ:</t>
  </si>
  <si>
    <t>FONE:</t>
  </si>
  <si>
    <t>FAX:</t>
  </si>
  <si>
    <t>E-MAIL:</t>
  </si>
  <si>
    <t>BANCO:</t>
  </si>
  <si>
    <t>AGÊNCIA</t>
  </si>
  <si>
    <t xml:space="preserve">CONTA </t>
  </si>
  <si>
    <t>Contratação de serviços continuados de TRABALHADOR AGROPECUÁRIO , ao atendimento das necessidades do Instituto Federal Catarinense – Campus Santa Rosa do Sul, conforme
condições, quantidades e exigências estabelecidas neste instrumento.</t>
  </si>
  <si>
    <t>UNIDADE</t>
  </si>
  <si>
    <t>ITEM</t>
  </si>
  <si>
    <t xml:space="preserve">DESCRIÇÃO </t>
  </si>
  <si>
    <t>QUANT. DE POSTOS</t>
  </si>
  <si>
    <t>VALOR UNITÁRIO</t>
  </si>
  <si>
    <t>VALOR MENSAL</t>
  </si>
  <si>
    <t>VALOR CONTRATO</t>
  </si>
  <si>
    <t>Trabalhador agropecuário 44hs semanais de 2ª a 6ª</t>
  </si>
  <si>
    <t xml:space="preserve">Trabalhador agropecuário 12x36 diurno </t>
  </si>
  <si>
    <t>2  (dois postos com dois funcionários cada)</t>
  </si>
  <si>
    <t>Trabalhador agropecuário 44hs semanais de 2ª a 6ª - LÍDER</t>
  </si>
  <si>
    <t>VALOR TOTAL UNIDADE</t>
  </si>
  <si>
    <t>PLANILHA DE COMPOSIÇÃO DE PREÇOS - MODELO</t>
  </si>
  <si>
    <t>Nº do Processo:</t>
  </si>
  <si>
    <t>Licitação Nº:</t>
  </si>
  <si>
    <t xml:space="preserve">           </t>
  </si>
  <si>
    <t>A</t>
  </si>
  <si>
    <t>Data da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</si>
  <si>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</si>
  <si>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</si>
  <si>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</si>
  <si>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</si>
  <si>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</si>
  <si>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Nº de Meses de Execução Contratual</t>
  </si>
  <si>
    <t>IDENTIFICAÇÃO DOS SERVIÇOS</t>
  </si>
  <si>
    <t>Tipo de Serviço</t>
  </si>
  <si>
    <t>Continuado</t>
  </si>
  <si>
    <t>Unidade de Medida</t>
  </si>
  <si>
    <t>POSTO</t>
  </si>
  <si>
    <t>Quantidade Total a Contratar (em função da unidade de medida)</t>
  </si>
  <si>
    <t>MÃO DE OBRA</t>
  </si>
  <si>
    <t>MÃO-DE-OBRA VINCULADA À EXECUÇÃO CONTRATUAL</t>
  </si>
  <si>
    <t>1 - MÓDULOS</t>
  </si>
  <si>
    <t>Função</t>
  </si>
  <si>
    <t>Salário Normativo da Categoria Profissional</t>
  </si>
  <si>
    <t>Categoria Profissional (vinculada à execução contratual)</t>
  </si>
  <si>
    <t>Data base da categoria (dia/mês/ano)</t>
  </si>
  <si>
    <t>01 de janeiro</t>
  </si>
  <si>
    <t>MÓDULO 1 - COMPOSIÇÃO DA REMUNERAÇÃO</t>
  </si>
  <si>
    <t>Composição Remuneração</t>
  </si>
  <si>
    <t>%</t>
  </si>
  <si>
    <t>Valor (R$)</t>
  </si>
  <si>
    <t>Salário Base</t>
  </si>
  <si>
    <t>Adicional de Periculosidade</t>
  </si>
  <si>
    <t>Adicional de Insalubridade</t>
  </si>
  <si>
    <t>J</t>
  </si>
  <si>
    <t>Adicional Noturno</t>
  </si>
  <si>
    <t>Adicional de Hora Noturna Reduzida</t>
  </si>
  <si>
    <t>E</t>
  </si>
  <si>
    <t>Adicional de Hora Extra no Feriado Trabalhado</t>
  </si>
  <si>
    <t>F</t>
  </si>
  <si>
    <t>Assiduidade</t>
  </si>
  <si>
    <t>Total de Remuneração</t>
  </si>
  <si>
    <t>MÓDULO 2 - ENCARGOS E BENEFÍCIOS ANUAIS, MENSAIS E DIÁRIOS</t>
  </si>
  <si>
    <t>2.1</t>
  </si>
  <si>
    <t>13º (décimo terceiro) Salário, Férias e Adiconal de Férias</t>
  </si>
  <si>
    <t>13º (décimo terceiro) Salário</t>
  </si>
  <si>
    <t>Férias e Adicional de Férias</t>
  </si>
  <si>
    <t>Total</t>
  </si>
  <si>
    <t>Incidência do Submodulo 2.2 sobre o Módulo 2.1</t>
  </si>
  <si>
    <t>2.2</t>
  </si>
  <si>
    <t>Encargos Previdenciários (GPS), FGTS e Outras Contribuições</t>
  </si>
  <si>
    <t xml:space="preserve">INSS </t>
  </si>
  <si>
    <t>Salário Educação</t>
  </si>
  <si>
    <r>
      <rPr>
        <sz val="8"/>
        <color theme="1"/>
        <rFont val="Verdana"/>
      </rPr>
      <t xml:space="preserve">SAT - </t>
    </r>
    <r>
      <rPr>
        <i/>
        <sz val="8"/>
        <color theme="1"/>
        <rFont val="Verdana"/>
      </rPr>
      <t>2% x FAP 1,4806</t>
    </r>
  </si>
  <si>
    <t>SESC/SESI</t>
  </si>
  <si>
    <t>SENAI/SENAC</t>
  </si>
  <si>
    <t>SEBRAE</t>
  </si>
  <si>
    <t>G</t>
  </si>
  <si>
    <t>INCRA</t>
  </si>
  <si>
    <t>H</t>
  </si>
  <si>
    <t>FGTS</t>
  </si>
  <si>
    <t>2.3</t>
  </si>
  <si>
    <t>Benefícios Mensais e Diários</t>
  </si>
  <si>
    <t>Transporte</t>
  </si>
  <si>
    <t>Auxílio Refeição/Alimentação - 22 dias</t>
  </si>
  <si>
    <t>Assitência Médica e Familiar</t>
  </si>
  <si>
    <t>Seguro de Vida</t>
  </si>
  <si>
    <t>Beneficio de Assisntencia ao Trabalhador</t>
  </si>
  <si>
    <t>Contribuição Assistencal Patronal (clausula 47º - pagarafo 1º)</t>
  </si>
  <si>
    <t>Na CCT 2025, no qual esta planilha foi baseada, há valores para as letras E, F e G</t>
  </si>
  <si>
    <t>Quanto ao vale-transporte, historicamente este contrato não tem colaboradores que necessitam de VT, contudo, se houver, o valor é pago em pecúnia, visto que não há serviço de tranbsporte coletivo no município.</t>
  </si>
  <si>
    <t>QUADRO RESUMO DO MÓDULO 2 - ENCARGOS E BENEFÍCIOS ANUAIS, MENSAIS E DIÁRIOS</t>
  </si>
  <si>
    <t>Encargos e Benefícios Anuais, Mensais e Diários</t>
  </si>
  <si>
    <t>13º (décimo terceiro) Salário, Férias e Adicional de Férias</t>
  </si>
  <si>
    <t>GPS, FGTS e Outras Contribuições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</si>
  <si>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</si>
  <si>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</si>
  <si>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</si>
  <si>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</si>
  <si>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</si>
  <si>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</si>
  <si>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</si>
  <si>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</si>
  <si>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Total dos Insumos Diversos</t>
  </si>
  <si>
    <t>APT Final - Cálculo ((7/30)/12) = 1,94% (Custo não renovável)</t>
  </si>
  <si>
    <t>{[(Total da Remuneração / dias do mês) / meses do ano] x 7 dias de redução da jornada} x 100% = 1,94%</t>
  </si>
  <si>
    <t>No caso de prorrogação do contrato, o percentual máximo dessa parcela será de 10% do custo mensal da rubrica. (10% do APT), proporcional ao provisionamento dos 3 dias adicionais devidos a cada ano trabalhado, consecutivo ao primeiro. Conforme o entendimento do TCU no Acórdão nº 1.186/2017 - Plenário,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12.506/2011.( Enunciado do Boletim de Jurisprudência nº 176/2017).</t>
  </si>
  <si>
    <t>Percentual total do modulo 2.2 x percentual do aviso prévio trabalhado.</t>
  </si>
  <si>
    <t>Cálculo 0,08 x 0,40 x (1+5/56+5/56+1/3*5/56) = 4%</t>
  </si>
  <si>
    <t>Conforme Anexo XII da In 05/2017 SEGES/MP</t>
  </si>
  <si>
    <t>O percentual na planilha foi dividido por igual entre Aviso Prévio Indenizado e Aviso Prévio Trabalhado (2%)</t>
  </si>
  <si>
    <t>MÓDULO 4 - CUSTO DE REPOSIÇÃO DO PROFISSIONAL AUSENTE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</si>
  <si>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</si>
  <si>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</si>
  <si>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</si>
  <si>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</si>
  <si>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</si>
  <si>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</si>
  <si>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</si>
  <si>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Cálculo (8,33/12) + (8,33/12) + (2,78/12) = 1,62%</t>
  </si>
  <si>
    <t>Em razão da previsão integral de férias no Submódulo 2.1.B, este custo deve ser no máximo de 1,62%</t>
  </si>
  <si>
    <t>Acórdão 6.771/2019 1 C: De acordo com dados estatísticos do IBGE, cada empregado falta em média 1 dia por ano devido a faltas legais do art. 473 ((1/30)/12 x 100 = 0,28%), e tem 5 faltas justificadas anuais motivadas por algum tipo de doença ((5/30)/12 x 100 = 1,39%)</t>
  </si>
  <si>
    <t>Incidência do Submodulo 4.1 sobre o Módulo 2.2 - Ministério do Planejamento, Desenvolvimento e Gestão publicou no dia 24/09/2018 a Instrução Normativa nº 07/2018 que alterou a IN 05/2017. Dentre as alterações ocorridas, consta a exclusão da incidência do submódulo 2.2 sobre o submódulo 4.1.</t>
  </si>
  <si>
    <t>Percentual na planilha = 0,28% + 1,39% = 1,67%</t>
  </si>
  <si>
    <t>Cálculo ((5/30)/12 x 0,015 x 100 = 0,02%</t>
  </si>
  <si>
    <t>Acórdão 6.711/2099 – 1C – De acordo com o IBGE, nascem filhos de 1,5% dos trabalhadores no período de um ano.</t>
  </si>
  <si>
    <t>Cálculo ((15/30)/12) x 0,0078 x 100 = 0,03%</t>
  </si>
  <si>
    <t>Acórdão 6.771/2019 1 C: De acordo com números apresentados pelo Ministério da Previdência e Assistência Social, baseados em informações prestadas pelos empregadores por meio da GFIP, 0,78% dos empregados se acidentam no ano.</t>
  </si>
  <si>
    <t>Cálculo {[(1.1/3)/12 x (4/12)} x 2% x 100 = 0,07%</t>
  </si>
  <si>
    <t>Conforme estatística porcentagem de empregadas que engravidam a cada ano é de 2%.</t>
  </si>
  <si>
    <t>4.2</t>
  </si>
  <si>
    <t>Intrajornada</t>
  </si>
  <si>
    <t>Intrajornada (sim ou não)</t>
  </si>
  <si>
    <t>QUADRO RESUMO DO MÓDULO 4 - CUSTO DE REPOSIÇÃO DO PROFISSIONAL AUSENTE</t>
  </si>
  <si>
    <t>Custo de Reposição do Profissional Ausente e Assiduidade</t>
  </si>
  <si>
    <t>Total de Mão de Obra</t>
  </si>
  <si>
    <t>MÓDULO 5 - INSUMOS DIVERSOS</t>
  </si>
  <si>
    <t>Insumos Diversos</t>
  </si>
  <si>
    <t xml:space="preserve">Uniformes </t>
  </si>
  <si>
    <t>Materiais</t>
  </si>
  <si>
    <t>Equipamentos</t>
  </si>
  <si>
    <t>Manutenção e depreciação dos equipamentos utilizados</t>
  </si>
  <si>
    <t>Treinamento e/ou reciclagem do pessoal</t>
  </si>
  <si>
    <t>TOTAL</t>
  </si>
  <si>
    <t>A, B e C - Quantitativos conforme termo de referência.</t>
  </si>
  <si>
    <t>Equipamentos c/ depreciação (10 anos)</t>
  </si>
  <si>
    <t>Há treinamento no Termo de referência.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</si>
  <si>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</si>
  <si>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</si>
  <si>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</si>
  <si>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</si>
  <si>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</si>
  <si>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 1,65% e COFINS 7,6%)</t>
  </si>
  <si>
    <t>C.2. Tributos Estaduais</t>
  </si>
  <si>
    <t>C.3. Tributos Municipais (ISS)</t>
  </si>
  <si>
    <t>VALOR TOTAL POR EMPREGADO</t>
  </si>
  <si>
    <t xml:space="preserve"> A e B- variável</t>
  </si>
  <si>
    <t>c</t>
  </si>
  <si>
    <t>Tributos (1,65% de PIS e 7,60% COFINS- alíquotas máximas); ISS 5% SRS.</t>
  </si>
  <si>
    <t>2 - QUADRO RESUMO DO CUSTO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</si>
  <si>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</si>
  <si>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</si>
  <si>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</si>
  <si>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</si>
  <si>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</si>
  <si>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</si>
  <si>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(A+B+C+D+E)</t>
  </si>
  <si>
    <t>Módulo 6 - Custos Indiretos, Tributos e Lucro</t>
  </si>
  <si>
    <t>Valor Total Por Empregado</t>
  </si>
  <si>
    <t>3 - QUADRO RESUMO DO VALOR MENSAL DOS SERVIÇOS</t>
  </si>
  <si>
    <t>Descrição</t>
  </si>
  <si>
    <t>Valor Unitário do Posto</t>
  </si>
  <si>
    <t>Valor Mensal do Posto</t>
  </si>
  <si>
    <t>Valor Global do Posto (12 meses)</t>
  </si>
  <si>
    <t>Planilha de composição de custos foi feita com base no regime de Lucro Presumido. Empresas optantes pelo Lucro Real deverão ajustar as suas propostas.</t>
  </si>
  <si>
    <t>SANTA ROSA DO SUL/SC</t>
  </si>
  <si>
    <t>Trabalhador agropecuário 12x36 diurno</t>
  </si>
  <si>
    <r>
      <rPr>
        <sz val="8"/>
        <color theme="1"/>
        <rFont val="Verdana"/>
      </rPr>
      <t xml:space="preserve">SAT - </t>
    </r>
    <r>
      <rPr>
        <i/>
        <sz val="8"/>
        <color theme="1"/>
        <rFont val="Verdana"/>
      </rPr>
      <t>2% x FAP 1,4806</t>
    </r>
  </si>
  <si>
    <t>Auxílio Refeição/Alimentação</t>
  </si>
  <si>
    <t>sim</t>
  </si>
  <si>
    <t>EquiPamentos</t>
  </si>
  <si>
    <t>Módulo 4 - Custpo de Reposição do Profissional Ausente</t>
  </si>
  <si>
    <t xml:space="preserve">Salário Normativo da Categoria Profissional (Acrescentar 20% a título de gratificação no módulo 1) </t>
  </si>
  <si>
    <t>Salário Base (mais 20% a título de gratificação)</t>
  </si>
  <si>
    <r>
      <rPr>
        <sz val="8"/>
        <color theme="1"/>
        <rFont val="Verdana"/>
      </rPr>
      <t xml:space="preserve">SAT - </t>
    </r>
    <r>
      <rPr>
        <i/>
        <sz val="8"/>
        <color theme="1"/>
        <rFont val="Verdana"/>
      </rPr>
      <t>2% x FAP 1,4806</t>
    </r>
  </si>
  <si>
    <t>Item</t>
  </si>
  <si>
    <t>Uniforme para os postos de Trabalhador Agropecuário</t>
  </si>
  <si>
    <t>Periodicidade de Reposição</t>
  </si>
  <si>
    <t>quantidade por posto</t>
  </si>
  <si>
    <t>Valor médio estimado</t>
  </si>
  <si>
    <t>Valor Total</t>
  </si>
  <si>
    <t>Valor posto mês</t>
  </si>
  <si>
    <t>Camiseta, manga longa ou curta, com a logomarca da empresa</t>
  </si>
  <si>
    <t>Fornecer 02 (duas) unidades na contratação do funcionário e 02 (duas) unidades adicionais a cada trimestre por funcionário (caso necessário).</t>
  </si>
  <si>
    <t>Camiseta com tecido Poliamida, manga longa, fator de proteção solar Uv30+, com a logomarca da empresa.</t>
  </si>
  <si>
    <t>Calça comprida, em brim grosso, com bolso</t>
  </si>
  <si>
    <t>Fornecer 03 (três) unidades na contratação do funcionário 01 (uma) unidade adicional a cada semestre por funcionário (caso necessário).</t>
  </si>
  <si>
    <t>Jaqueta ou japona forrada como logomarca da empresa.</t>
  </si>
  <si>
    <t>Fornecer 02 (duas) unidades na contratação do funcionário e 01 unidade adicional ao ano (caso necessário).</t>
  </si>
  <si>
    <t>Valor uniforme por posto/mês</t>
  </si>
  <si>
    <t xml:space="preserve">Especificação para os postos de trabalhador agropecuário </t>
  </si>
  <si>
    <t>Quantidade estimada por posto (12 meses)</t>
  </si>
  <si>
    <t xml:space="preserve">Calçado de segurança- tipo botina </t>
  </si>
  <si>
    <t xml:space="preserve">2 unidades </t>
  </si>
  <si>
    <t xml:space="preserve">Calçado - Bota de borracha com solado de borracha ou material sintético antiderrapante e cano longo </t>
  </si>
  <si>
    <t xml:space="preserve">1 unidade </t>
  </si>
  <si>
    <t>Protetor Auricular</t>
  </si>
  <si>
    <t>1 unidade</t>
  </si>
  <si>
    <t xml:space="preserve">Chapéu de tecido com proteção de nuca </t>
  </si>
  <si>
    <t xml:space="preserve">Chapéu de palha </t>
  </si>
  <si>
    <t>Máscara descartável para pó</t>
  </si>
  <si>
    <t>5 unidades</t>
  </si>
  <si>
    <t>Óculos de Proteção incolor</t>
  </si>
  <si>
    <t>2 unidades</t>
  </si>
  <si>
    <t xml:space="preserve">Protetor Solar FPS 30 120 ml </t>
  </si>
  <si>
    <t xml:space="preserve">Capa de chuva </t>
  </si>
  <si>
    <t xml:space="preserve">Luva de Raspa Cano médio </t>
  </si>
  <si>
    <t xml:space="preserve">Luvas de algodão com palma pigmentada de PVC </t>
  </si>
  <si>
    <t>Conjunto para aplicação de herbicida (previsto para 3 postos)</t>
  </si>
  <si>
    <t>para 3 postos de 7</t>
  </si>
  <si>
    <t>Luva de borracha nitrílica, ambidestras (previsto para 3 postos)</t>
  </si>
  <si>
    <t>Respirador Semi Facial + Filtro para agrotóxico (previsto para 3 postos)</t>
  </si>
  <si>
    <t>Luva de nylon com banho em PU, (previsto para 3 postos)</t>
  </si>
  <si>
    <t>Valor insumo por posto/mês</t>
  </si>
  <si>
    <t>Roçadeira lateral à gasolina. Referência Stihl 220 ou Husqvarna 236 (previsto para 2 postos) - 10 anos depreciação</t>
  </si>
  <si>
    <t>2 unidades (para 2 postos 12 x 36)</t>
  </si>
  <si>
    <t>Lava jato de alta pressão (previsto para 1 posto) 10 anos depreciação</t>
  </si>
  <si>
    <t>1 unidade (1 posto líder)</t>
  </si>
  <si>
    <t>Valor material por posto/mês (depreciação)</t>
  </si>
  <si>
    <t>Memória de Cálculo (Encargos)</t>
  </si>
  <si>
    <t>Conta vinculada</t>
  </si>
  <si>
    <t>(Reserva mensal para o pagamento de encargos trabalhistas - percentual incidente sobre a remuneração)</t>
  </si>
  <si>
    <t>Percentual (%)</t>
  </si>
  <si>
    <t>13º salário</t>
  </si>
  <si>
    <t>Férias e 1/3 constitucional</t>
  </si>
  <si>
    <t>Multa sobre o FGTS e contribuição social sobre o aviso prévio indenizado e sobre o aviso prévio trabalhado.</t>
  </si>
  <si>
    <t>Incidência do submodulo 2.2 sobre o pagamento de férias, 1/3 constitucional e 13º salário</t>
  </si>
  <si>
    <t>Encargos sociais</t>
  </si>
  <si>
    <t>13º salário, Férias e adicional de férias</t>
  </si>
  <si>
    <t>Metodologia de cálculo</t>
  </si>
  <si>
    <t>Fundamentação</t>
  </si>
  <si>
    <t>Percentual indicado vezes a remuneração</t>
  </si>
  <si>
    <t>Previsto no decreto 57.155 de 1965</t>
  </si>
  <si>
    <t>Férias e adicional de férias</t>
  </si>
  <si>
    <t>Previsto no artigo 7º da Constituição Federal</t>
  </si>
  <si>
    <t>Artigo 22, inciso I, Lei nº 8.212/1991</t>
  </si>
  <si>
    <t>Constituição federal de 1988 (artigo 212, parágrafo 5º)</t>
  </si>
  <si>
    <r>
      <rPr>
        <sz val="8"/>
        <color theme="1"/>
        <rFont val="Arial Narrow"/>
      </rPr>
      <t xml:space="preserve">SAT - </t>
    </r>
    <r>
      <rPr>
        <b/>
        <i/>
        <sz val="8"/>
        <color rgb="FFFF0000"/>
        <rFont val="Arial Narrow"/>
      </rPr>
      <t>2% x FAP 1,23</t>
    </r>
  </si>
  <si>
    <t>Lei 8.212 de 24 de julho de 1991 (artigo 22, inciso II, alineas "b" e "c")</t>
  </si>
  <si>
    <t>Artigo 3º da lei 8.036/1990.</t>
  </si>
  <si>
    <t>Decreto nº 2.318/1986.</t>
  </si>
  <si>
    <t>Artigo 8º da lei 8.029/1990 e Lei 8.154/1990.</t>
  </si>
  <si>
    <t>Lei nº 7.787/1989 e DL 1.146/1970.</t>
  </si>
  <si>
    <t>Artigo 15 da lei nº 8.030/1990 e artigo 7º da CF.</t>
  </si>
  <si>
    <t>([0,05 x (1/12)] x 100 = 0,42%) - Cálculo percentual de 0,42% vezes a remuneração</t>
  </si>
  <si>
    <t>Artigo 487, paragrafo 1º da CLT</t>
  </si>
  <si>
    <t>Valor de 8% vezes o valor do aviso prévio indenizado</t>
  </si>
  <si>
    <t>TCU - acórdão 2.217/2010)</t>
  </si>
  <si>
    <t>FGTS x CS x API: [(8% x 50%) x 90%] x [(1+5/56+5/56+5/168)] x 100= 4,35%     Cálculo: percentual de 4,35% vezes a remuneração</t>
  </si>
  <si>
    <t>Lei nº 8.036, de 11 de maio de 1990.</t>
  </si>
  <si>
    <t>((7/30)/12)*0,02*100 = 0,04%                                                                      Cálculo percentual de 0,04% vezes a remuneração</t>
  </si>
  <si>
    <t>TCU - acórdão 3.006/2010)</t>
  </si>
  <si>
    <t>FGTS x CS x API: [(1 x 50% x 8% x 1,94%) x 100]= 0,08%                                    Cálcuo percentual de 0,08% vezes a remuneração</t>
  </si>
  <si>
    <t>Porcentagem das férias e adicional de férias (12,10% dividido por 12 meses) vezes a remuneração</t>
  </si>
  <si>
    <t>Este valor é referente ao custo das férias do colaborador que irá cobrir as férias do titular do posto.</t>
  </si>
  <si>
    <t>[(1/365) x 100] = 0,27%                                                                                    Cálculo: percentual de 0,27% vezes a remuneração                                                O numerador da fração representa o número estimado de dias em que o empregado faltará o serviço de forma justificada.</t>
  </si>
  <si>
    <t xml:space="preserve">CLT (artigo 131, inciso III). - </t>
  </si>
  <si>
    <t>[(5/365) x 1,5%] = 0,02%                                                                             Cálculo: percentual de 0,02% vezes a remuneração.                                                 O numerador da fração representa o número de dias da licença paternidade (5 ou 20), seguido do percentual estimado da ocorrência do evento paternidade.</t>
  </si>
  <si>
    <t>CF de 1998</t>
  </si>
  <si>
    <t>[(15/365) x 8,0%] = 0,33%                                                                                 Cálculo: percentual de 0,33% vezes a remuneração.                                                         O numerador da fração representa o número de dias em que o empregado poderá ficar afastado durante o ano em virtude de acidente do trabalho, seguido do percentual estimado da ocorrência do evento paternidade.</t>
  </si>
  <si>
    <t>CLT (artigo 131, inciso III)</t>
  </si>
  <si>
    <t>[(1/12) x 2,0% x (4/12)] = 0,06%                                                                          Cálculo: percentual de 0,06% vezes a remuneração.                                                     Estima-se que apenas 2,0% das empregadas irão engravidar, devendo afastar-se do serviço por 04 (quatro) meses.)</t>
  </si>
  <si>
    <t>Acórdão 1.753/2008</t>
  </si>
  <si>
    <t>Transporte - 22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</si>
</sst>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yy"/>
    <numFmt numFmtId="165" formatCode="_(&quot;R$&quot;* #,##0.00_);_(&quot;R$&quot;* \(#,##0.00\);_(&quot;R$&quot;* \-??_);_(@_)"/>
    <numFmt numFmtId="166" formatCode="_(&quot;R$ &quot;* #,##0.00_);_(&quot;R$ &quot;* \(#,##0.00\);_(&quot;R$ &quot;* \-??_);_(@_)"/>
    <numFmt numFmtId="167" formatCode="_-* #,##0.00_-;\-* #,##0.00_-;_-* \-??_-;_-@"/>
    <numFmt numFmtId="168" formatCode="_-&quot;R$ &quot;* #,##0.00_-;&quot;-R$ &quot;* #,##0.00_-;_-&quot;R$ &quot;* \-??_-;_-@"/>
    <numFmt numFmtId="169" formatCode="[$R$ -416]#,##0.00"/>
  </numFmts>
  <fonts count="28" x14ac:knownFonts="1">
    <font>
      <sz val="10"/>
      <color rgb="FF000000"/>
      <name val="Verdana"/>
      <scheme val="minor"/>
    </font>
    <font>
      <b/>
      <sz val="12"/>
      <color theme="1"/>
      <name val="Arial Narrow"/>
    </font>
    <font>
      <sz val="10"/>
      <name val="Verdana"/>
    </font>
    <font>
      <sz val="8"/>
      <color theme="1"/>
      <name val="Arial"/>
    </font>
    <font>
      <sz val="8"/>
      <color theme="1"/>
      <name val="Verdana"/>
    </font>
    <font>
      <b/>
      <sz val="8"/>
      <color theme="1"/>
      <name val="Arial Narrow"/>
    </font>
    <font>
      <sz val="8"/>
      <color theme="1"/>
      <name val="Arial Narrow"/>
    </font>
    <font>
      <sz val="8"/>
      <color rgb="FF000000"/>
      <name val="Arial"/>
    </font>
    <font>
      <sz val="10"/>
      <color rgb="FF000000"/>
      <name val="Arial"/>
    </font>
    <font>
      <b/>
      <sz val="11"/>
      <color rgb="FFFF0000"/>
      <name val="Verdana"/>
    </font>
    <font>
      <b/>
      <sz val="8"/>
      <color theme="1"/>
      <name val="Verdana"/>
    </font>
    <font>
      <b/>
      <sz val="10"/>
      <color theme="1"/>
      <name val="Verdana"/>
    </font>
    <font>
      <i/>
      <sz val="8"/>
      <color theme="1"/>
      <name val="Verdana"/>
    </font>
    <font>
      <sz val="10"/>
      <color theme="1"/>
      <name val="Verdana"/>
    </font>
    <font>
      <i/>
      <sz val="7"/>
      <color theme="1"/>
      <name val="Verdana"/>
    </font>
    <font>
      <sz val="8"/>
      <color rgb="FFFFFFFF"/>
      <name val="Verdana"/>
    </font>
    <font>
      <sz val="7"/>
      <color rgb="FFFF0000"/>
      <name val="Verdana"/>
    </font>
    <font>
      <b/>
      <sz val="9"/>
      <color theme="1"/>
      <name val="Verdana"/>
    </font>
    <font>
      <b/>
      <sz val="7"/>
      <color theme="1"/>
      <name val="Verdana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theme="1"/>
      <name val="Verdana"/>
    </font>
    <font>
      <sz val="11"/>
      <color rgb="FF000000"/>
      <name val="Calibri"/>
    </font>
    <font>
      <b/>
      <sz val="18"/>
      <color rgb="FF000000"/>
      <name val="Calibri"/>
    </font>
    <font>
      <b/>
      <sz val="8"/>
      <color rgb="FF000000"/>
      <name val="Arial Narrow"/>
    </font>
    <font>
      <sz val="8"/>
      <color rgb="FF000000"/>
      <name val="Arial Narrow"/>
    </font>
    <font>
      <b/>
      <sz val="11"/>
      <color rgb="FF000000"/>
      <name val="Calibri"/>
    </font>
    <font>
      <b/>
      <i/>
      <sz val="8"/>
      <color rgb="FFFF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0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9" xfId="0" applyFont="1" applyBorder="1" applyAlignment="1">
      <alignment horizontal="left" vertical="center" shrinkToFit="1"/>
    </xf>
    <xf numFmtId="164" fontId="5" fillId="0" borderId="12" xfId="0" applyNumberFormat="1" applyFont="1" applyBorder="1" applyAlignment="1">
      <alignment horizontal="center" shrinkToFit="1"/>
    </xf>
    <xf numFmtId="49" fontId="6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20" fontId="6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wrapText="1"/>
    </xf>
    <xf numFmtId="0" fontId="6" fillId="0" borderId="0" xfId="0" applyFont="1"/>
    <xf numFmtId="14" fontId="5" fillId="0" borderId="9" xfId="0" applyNumberFormat="1" applyFont="1" applyBorder="1"/>
    <xf numFmtId="14" fontId="6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left"/>
    </xf>
    <xf numFmtId="1" fontId="6" fillId="3" borderId="3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4" xfId="0" applyFont="1" applyBorder="1"/>
    <xf numFmtId="165" fontId="4" fillId="0" borderId="0" xfId="0" applyNumberFormat="1" applyFont="1"/>
    <xf numFmtId="0" fontId="4" fillId="0" borderId="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5" fontId="4" fillId="0" borderId="21" xfId="0" applyNumberFormat="1" applyFont="1" applyBorder="1" applyAlignment="1">
      <alignment vertical="center"/>
    </xf>
    <xf numFmtId="0" fontId="11" fillId="0" borderId="0" xfId="0" applyFont="1"/>
    <xf numFmtId="0" fontId="4" fillId="3" borderId="15" xfId="0" applyFont="1" applyFill="1" applyBorder="1" applyAlignment="1">
      <alignment vertical="center"/>
    </xf>
    <xf numFmtId="14" fontId="12" fillId="3" borderId="37" xfId="0" applyNumberFormat="1" applyFont="1" applyFill="1" applyBorder="1" applyAlignment="1">
      <alignment horizontal="center" vertical="center"/>
    </xf>
    <xf numFmtId="0" fontId="13" fillId="3" borderId="38" xfId="0" applyFont="1" applyFill="1" applyBorder="1"/>
    <xf numFmtId="0" fontId="12" fillId="3" borderId="3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14" fillId="3" borderId="3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165" fontId="4" fillId="3" borderId="37" xfId="0" applyNumberFormat="1" applyFont="1" applyFill="1" applyBorder="1" applyAlignment="1">
      <alignment horizontal="center" vertical="center" wrapText="1"/>
    </xf>
    <xf numFmtId="168" fontId="13" fillId="0" borderId="0" xfId="0" applyNumberFormat="1" applyFont="1"/>
    <xf numFmtId="165" fontId="4" fillId="4" borderId="37" xfId="0" applyNumberFormat="1" applyFont="1" applyFill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65" fontId="4" fillId="0" borderId="32" xfId="0" applyNumberFormat="1" applyFont="1" applyBorder="1" applyAlignment="1">
      <alignment vertical="center"/>
    </xf>
    <xf numFmtId="0" fontId="4" fillId="0" borderId="32" xfId="0" applyFont="1" applyBorder="1" applyAlignment="1">
      <alignment horizontal="left" vertical="center"/>
    </xf>
    <xf numFmtId="9" fontId="4" fillId="0" borderId="32" xfId="0" applyNumberFormat="1" applyFont="1" applyBorder="1" applyAlignment="1">
      <alignment vertical="center"/>
    </xf>
    <xf numFmtId="2" fontId="15" fillId="0" borderId="32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9" fontId="4" fillId="0" borderId="42" xfId="0" applyNumberFormat="1" applyFont="1" applyBorder="1" applyAlignment="1">
      <alignment vertical="center"/>
    </xf>
    <xf numFmtId="165" fontId="4" fillId="0" borderId="42" xfId="0" applyNumberFormat="1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10" fontId="10" fillId="0" borderId="44" xfId="0" applyNumberFormat="1" applyFont="1" applyBorder="1" applyAlignment="1">
      <alignment vertical="center"/>
    </xf>
    <xf numFmtId="165" fontId="10" fillId="0" borderId="4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65" fontId="10" fillId="0" borderId="45" xfId="0" applyNumberFormat="1" applyFont="1" applyBorder="1" applyAlignment="1">
      <alignment horizontal="center" vertical="center"/>
    </xf>
    <xf numFmtId="10" fontId="4" fillId="0" borderId="32" xfId="0" applyNumberFormat="1" applyFont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10" fontId="4" fillId="3" borderId="32" xfId="0" applyNumberFormat="1" applyFont="1" applyFill="1" applyBorder="1" applyAlignment="1">
      <alignment vertical="center"/>
    </xf>
    <xf numFmtId="0" fontId="4" fillId="0" borderId="27" xfId="0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0" fontId="10" fillId="0" borderId="46" xfId="0" applyNumberFormat="1" applyFont="1" applyBorder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165" fontId="10" fillId="0" borderId="48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10" fontId="4" fillId="0" borderId="12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165" fontId="4" fillId="4" borderId="32" xfId="0" applyNumberFormat="1" applyFont="1" applyFill="1" applyBorder="1" applyAlignment="1">
      <alignment vertical="center"/>
    </xf>
    <xf numFmtId="0" fontId="4" fillId="0" borderId="32" xfId="0" applyFont="1" applyBorder="1" applyAlignment="1">
      <alignment wrapText="1"/>
    </xf>
    <xf numFmtId="10" fontId="4" fillId="0" borderId="32" xfId="0" applyNumberFormat="1" applyFont="1" applyBorder="1"/>
    <xf numFmtId="0" fontId="4" fillId="0" borderId="32" xfId="0" applyFont="1" applyBorder="1"/>
    <xf numFmtId="0" fontId="4" fillId="0" borderId="49" xfId="0" applyFont="1" applyBorder="1" applyAlignment="1">
      <alignment vertical="center"/>
    </xf>
    <xf numFmtId="0" fontId="4" fillId="0" borderId="50" xfId="0" applyFont="1" applyBorder="1"/>
    <xf numFmtId="10" fontId="4" fillId="3" borderId="51" xfId="0" applyNumberFormat="1" applyFont="1" applyFill="1" applyBorder="1"/>
    <xf numFmtId="165" fontId="4" fillId="0" borderId="50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10" fontId="10" fillId="0" borderId="52" xfId="0" applyNumberFormat="1" applyFont="1" applyBorder="1" applyAlignment="1">
      <alignment vertical="center"/>
    </xf>
    <xf numFmtId="165" fontId="10" fillId="0" borderId="52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10" fontId="4" fillId="0" borderId="45" xfId="0" applyNumberFormat="1" applyFont="1" applyBorder="1" applyAlignment="1">
      <alignment horizontal="right" vertical="center"/>
    </xf>
    <xf numFmtId="165" fontId="4" fillId="0" borderId="45" xfId="0" applyNumberFormat="1" applyFont="1" applyBorder="1" applyAlignment="1">
      <alignment horizontal="center" vertical="center"/>
    </xf>
    <xf numFmtId="10" fontId="4" fillId="0" borderId="32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vertical="center"/>
    </xf>
    <xf numFmtId="10" fontId="10" fillId="0" borderId="32" xfId="0" applyNumberFormat="1" applyFont="1" applyBorder="1" applyAlignment="1">
      <alignment vertical="center"/>
    </xf>
    <xf numFmtId="165" fontId="10" fillId="0" borderId="32" xfId="0" applyNumberFormat="1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165" fontId="10" fillId="0" borderId="5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/>
    </xf>
    <xf numFmtId="10" fontId="10" fillId="0" borderId="61" xfId="0" applyNumberFormat="1" applyFont="1" applyBorder="1" applyAlignment="1">
      <alignment vertical="center"/>
    </xf>
    <xf numFmtId="165" fontId="10" fillId="0" borderId="48" xfId="0" applyNumberFormat="1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10" fontId="15" fillId="0" borderId="12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10" fontId="10" fillId="0" borderId="48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 vertical="center"/>
    </xf>
    <xf numFmtId="10" fontId="4" fillId="0" borderId="45" xfId="0" applyNumberFormat="1" applyFont="1" applyBorder="1" applyAlignment="1">
      <alignment vertical="center"/>
    </xf>
    <xf numFmtId="165" fontId="4" fillId="0" borderId="45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165" fontId="4" fillId="0" borderId="45" xfId="0" applyNumberFormat="1" applyFont="1" applyBorder="1" applyAlignment="1">
      <alignment horizontal="left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10" fontId="4" fillId="0" borderId="42" xfId="0" applyNumberFormat="1" applyFont="1" applyBorder="1" applyAlignment="1">
      <alignment horizontal="right" vertical="center"/>
    </xf>
    <xf numFmtId="165" fontId="4" fillId="0" borderId="42" xfId="0" applyNumberFormat="1" applyFont="1" applyBorder="1" applyAlignment="1">
      <alignment horizontal="left" vertical="center"/>
    </xf>
    <xf numFmtId="9" fontId="10" fillId="0" borderId="44" xfId="0" applyNumberFormat="1" applyFont="1" applyBorder="1" applyAlignment="1">
      <alignment vertical="center"/>
    </xf>
    <xf numFmtId="165" fontId="10" fillId="0" borderId="62" xfId="0" applyNumberFormat="1" applyFont="1" applyBorder="1" applyAlignment="1">
      <alignment horizontal="left" vertical="center"/>
    </xf>
    <xf numFmtId="10" fontId="10" fillId="0" borderId="52" xfId="0" applyNumberFormat="1" applyFont="1" applyBorder="1" applyAlignment="1">
      <alignment horizontal="right" vertical="center"/>
    </xf>
    <xf numFmtId="165" fontId="10" fillId="0" borderId="56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4" fillId="0" borderId="43" xfId="0" applyFont="1" applyBorder="1" applyAlignment="1">
      <alignment horizontal="left" vertical="center"/>
    </xf>
    <xf numFmtId="165" fontId="17" fillId="0" borderId="44" xfId="0" applyNumberFormat="1" applyFont="1" applyBorder="1" applyAlignment="1">
      <alignment horizontal="center" vertical="center"/>
    </xf>
    <xf numFmtId="168" fontId="17" fillId="0" borderId="44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168" fontId="17" fillId="0" borderId="48" xfId="0" applyNumberFormat="1" applyFont="1" applyBorder="1" applyAlignment="1">
      <alignment horizontal="center" vertical="center"/>
    </xf>
    <xf numFmtId="165" fontId="13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165" fontId="4" fillId="0" borderId="2" xfId="0" applyNumberFormat="1" applyFont="1" applyBorder="1"/>
    <xf numFmtId="0" fontId="12" fillId="3" borderId="37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10" fontId="10" fillId="0" borderId="50" xfId="0" applyNumberFormat="1" applyFont="1" applyBorder="1" applyAlignment="1">
      <alignment vertical="center"/>
    </xf>
    <xf numFmtId="165" fontId="10" fillId="0" borderId="50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0" fontId="10" fillId="0" borderId="21" xfId="0" applyNumberFormat="1" applyFont="1" applyBorder="1" applyAlignment="1">
      <alignment vertical="center"/>
    </xf>
    <xf numFmtId="165" fontId="10" fillId="0" borderId="21" xfId="0" applyNumberFormat="1" applyFont="1" applyBorder="1" applyAlignment="1">
      <alignment vertical="center"/>
    </xf>
    <xf numFmtId="0" fontId="18" fillId="0" borderId="44" xfId="0" applyFont="1" applyBorder="1" applyAlignment="1">
      <alignment horizontal="left" vertical="center" wrapText="1"/>
    </xf>
    <xf numFmtId="0" fontId="4" fillId="0" borderId="4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vertical="center"/>
    </xf>
    <xf numFmtId="0" fontId="19" fillId="0" borderId="32" xfId="0" applyFont="1" applyBorder="1" applyAlignment="1">
      <alignment horizontal="center" wrapText="1"/>
    </xf>
    <xf numFmtId="0" fontId="13" fillId="0" borderId="32" xfId="0" applyFont="1" applyBorder="1" applyAlignment="1">
      <alignment horizontal="center" vertical="center"/>
    </xf>
    <xf numFmtId="0" fontId="20" fillId="4" borderId="32" xfId="0" applyFont="1" applyFill="1" applyBorder="1" applyAlignment="1">
      <alignment horizontal="left" wrapText="1"/>
    </xf>
    <xf numFmtId="0" fontId="20" fillId="0" borderId="32" xfId="0" applyFont="1" applyBorder="1" applyAlignment="1">
      <alignment horizontal="left" wrapText="1"/>
    </xf>
    <xf numFmtId="0" fontId="13" fillId="0" borderId="32" xfId="0" applyFont="1" applyBorder="1" applyAlignment="1">
      <alignment horizontal="center"/>
    </xf>
    <xf numFmtId="169" fontId="13" fillId="0" borderId="32" xfId="0" applyNumberFormat="1" applyFont="1" applyBorder="1" applyAlignment="1">
      <alignment horizontal="center"/>
    </xf>
    <xf numFmtId="169" fontId="21" fillId="0" borderId="32" xfId="0" applyNumberFormat="1" applyFont="1" applyBorder="1"/>
    <xf numFmtId="169" fontId="21" fillId="4" borderId="32" xfId="0" applyNumberFormat="1" applyFont="1" applyFill="1" applyBorder="1"/>
    <xf numFmtId="0" fontId="20" fillId="0" borderId="32" xfId="0" applyFont="1" applyBorder="1" applyAlignment="1">
      <alignment horizontal="center" wrapText="1"/>
    </xf>
    <xf numFmtId="169" fontId="13" fillId="0" borderId="32" xfId="0" applyNumberFormat="1" applyFont="1" applyBorder="1"/>
    <xf numFmtId="0" fontId="20" fillId="3" borderId="32" xfId="0" applyFont="1" applyFill="1" applyBorder="1" applyAlignment="1">
      <alignment horizontal="center" wrapText="1"/>
    </xf>
    <xf numFmtId="0" fontId="20" fillId="3" borderId="32" xfId="0" applyFont="1" applyFill="1" applyBorder="1" applyAlignment="1">
      <alignment horizontal="left" wrapText="1"/>
    </xf>
    <xf numFmtId="0" fontId="13" fillId="3" borderId="32" xfId="0" applyFont="1" applyFill="1" applyBorder="1" applyAlignment="1">
      <alignment horizontal="center"/>
    </xf>
    <xf numFmtId="169" fontId="13" fillId="3" borderId="32" xfId="0" applyNumberFormat="1" applyFont="1" applyFill="1" applyBorder="1"/>
    <xf numFmtId="0" fontId="21" fillId="3" borderId="0" xfId="0" applyFont="1" applyFill="1"/>
    <xf numFmtId="2" fontId="13" fillId="0" borderId="32" xfId="0" applyNumberFormat="1" applyFont="1" applyBorder="1" applyAlignment="1">
      <alignment horizontal="center"/>
    </xf>
    <xf numFmtId="0" fontId="11" fillId="0" borderId="32" xfId="0" applyFont="1" applyBorder="1"/>
    <xf numFmtId="0" fontId="13" fillId="0" borderId="32" xfId="0" applyFont="1" applyBorder="1"/>
    <xf numFmtId="0" fontId="22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/>
    <xf numFmtId="0" fontId="24" fillId="0" borderId="64" xfId="0" applyFont="1" applyBorder="1"/>
    <xf numFmtId="10" fontId="25" fillId="0" borderId="66" xfId="0" applyNumberFormat="1" applyFont="1" applyBorder="1" applyAlignment="1">
      <alignment vertical="center"/>
    </xf>
    <xf numFmtId="0" fontId="25" fillId="0" borderId="0" xfId="0" applyFont="1" applyAlignment="1">
      <alignment horizontal="center"/>
    </xf>
    <xf numFmtId="10" fontId="25" fillId="0" borderId="37" xfId="0" applyNumberFormat="1" applyFont="1" applyBorder="1" applyAlignment="1">
      <alignment vertical="center"/>
    </xf>
    <xf numFmtId="10" fontId="25" fillId="0" borderId="0" xfId="0" applyNumberFormat="1" applyFont="1" applyAlignment="1">
      <alignment horizontal="center"/>
    </xf>
    <xf numFmtId="10" fontId="25" fillId="0" borderId="30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25" fillId="0" borderId="68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0" fontId="6" fillId="0" borderId="32" xfId="0" applyNumberFormat="1" applyFont="1" applyBorder="1" applyAlignment="1">
      <alignment horizontal="center" vertical="center"/>
    </xf>
    <xf numFmtId="10" fontId="25" fillId="0" borderId="68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0" fontId="25" fillId="0" borderId="69" xfId="0" applyFont="1" applyBorder="1"/>
    <xf numFmtId="0" fontId="6" fillId="0" borderId="45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/>
    </xf>
    <xf numFmtId="0" fontId="6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0" fontId="25" fillId="0" borderId="72" xfId="0" applyFont="1" applyBorder="1" applyAlignment="1">
      <alignment horizontal="center" wrapText="1"/>
    </xf>
    <xf numFmtId="0" fontId="25" fillId="0" borderId="68" xfId="0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35" xfId="0" applyFont="1" applyBorder="1"/>
    <xf numFmtId="0" fontId="3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9" xfId="0" applyFont="1" applyBorder="1"/>
    <xf numFmtId="0" fontId="5" fillId="0" borderId="28" xfId="0" applyFont="1" applyBorder="1" applyAlignment="1">
      <alignment horizontal="center"/>
    </xf>
    <xf numFmtId="0" fontId="2" fillId="0" borderId="29" xfId="0" applyFont="1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23" xfId="0" applyFont="1" applyBorder="1"/>
    <xf numFmtId="166" fontId="6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7" fillId="0" borderId="0" xfId="0" applyFont="1"/>
    <xf numFmtId="0" fontId="0" fillId="0" borderId="0" xfId="0" applyFont="1" applyAlignment="1"/>
    <xf numFmtId="14" fontId="5" fillId="0" borderId="24" xfId="0" applyNumberFormat="1" applyFont="1" applyBorder="1" applyAlignment="1">
      <alignment horizontal="left"/>
    </xf>
    <xf numFmtId="14" fontId="6" fillId="0" borderId="16" xfId="0" applyNumberFormat="1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2" fillId="0" borderId="13" xfId="0" applyFont="1" applyBorder="1"/>
    <xf numFmtId="0" fontId="6" fillId="0" borderId="31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14" fontId="6" fillId="0" borderId="16" xfId="0" applyNumberFormat="1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6" fillId="0" borderId="10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/>
    <xf numFmtId="0" fontId="2" fillId="0" borderId="5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0" xfId="0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2" fillId="0" borderId="58" xfId="0" applyFont="1" applyBorder="1"/>
    <xf numFmtId="0" fontId="11" fillId="0" borderId="4" xfId="0" applyFont="1" applyBorder="1" applyAlignment="1">
      <alignment horizontal="center" vertical="center"/>
    </xf>
    <xf numFmtId="0" fontId="2" fillId="0" borderId="56" xfId="0" applyFont="1" applyBorder="1"/>
    <xf numFmtId="0" fontId="16" fillId="0" borderId="53" xfId="0" applyFont="1" applyBorder="1" applyAlignment="1">
      <alignment horizontal="left" vertical="center" wrapText="1"/>
    </xf>
    <xf numFmtId="0" fontId="2" fillId="0" borderId="54" xfId="0" applyFont="1" applyBorder="1"/>
    <xf numFmtId="0" fontId="2" fillId="0" borderId="55" xfId="0" applyFont="1" applyBorder="1"/>
    <xf numFmtId="0" fontId="16" fillId="0" borderId="56" xfId="0" applyFont="1" applyBorder="1" applyAlignment="1">
      <alignment horizontal="left" vertical="center" wrapText="1"/>
    </xf>
    <xf numFmtId="0" fontId="2" fillId="0" borderId="57" xfId="0" applyFont="1" applyBorder="1"/>
    <xf numFmtId="0" fontId="16" fillId="0" borderId="58" xfId="0" applyFont="1" applyBorder="1" applyAlignment="1">
      <alignment horizontal="left" vertical="center" wrapText="1"/>
    </xf>
    <xf numFmtId="0" fontId="2" fillId="0" borderId="59" xfId="0" applyFont="1" applyBorder="1"/>
    <xf numFmtId="0" fontId="2" fillId="0" borderId="60" xfId="0" applyFont="1" applyBorder="1"/>
    <xf numFmtId="0" fontId="11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0" fillId="0" borderId="42" xfId="0" applyFont="1" applyBorder="1" applyAlignment="1">
      <alignment vertical="center"/>
    </xf>
    <xf numFmtId="0" fontId="2" fillId="0" borderId="45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" fillId="3" borderId="2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49" fontId="10" fillId="0" borderId="28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/>
    </xf>
    <xf numFmtId="0" fontId="2" fillId="0" borderId="61" xfId="0" applyFont="1" applyBorder="1"/>
    <xf numFmtId="0" fontId="2" fillId="0" borderId="46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16" fillId="0" borderId="16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1" fillId="0" borderId="16" xfId="0" applyFont="1" applyBorder="1"/>
    <xf numFmtId="0" fontId="21" fillId="0" borderId="0" xfId="0" applyFont="1" applyAlignment="1">
      <alignment wrapText="1"/>
    </xf>
    <xf numFmtId="0" fontId="25" fillId="0" borderId="28" xfId="0" applyFont="1" applyBorder="1" applyAlignment="1">
      <alignment horizontal="center" wrapText="1"/>
    </xf>
    <xf numFmtId="0" fontId="2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/>
    </xf>
    <xf numFmtId="0" fontId="25" fillId="0" borderId="58" xfId="0" applyFont="1" applyBorder="1" applyAlignment="1">
      <alignment horizontal="center" vertical="center" wrapText="1"/>
    </xf>
    <xf numFmtId="0" fontId="2" fillId="0" borderId="71" xfId="0" applyFont="1" applyBorder="1"/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0" fontId="25" fillId="0" borderId="28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20" xfId="0" applyFont="1" applyBorder="1" applyAlignment="1">
      <alignment horizontal="center"/>
    </xf>
    <xf numFmtId="0" fontId="25" fillId="0" borderId="6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142875</xdr:rowOff>
    </xdr:from>
    <xdr:ext cx="2571750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4"/>
  <sheetViews>
    <sheetView showGridLines="0" workbookViewId="0">
      <selection activeCell="M18" sqref="M18"/>
    </sheetView>
  </sheetViews>
  <sheetFormatPr defaultColWidth="11.23046875" defaultRowHeight="15" customHeight="1" x14ac:dyDescent="0.3"/>
  <cols>
    <col min="1" max="1" width="12.3046875" customWidth="1"/>
    <col min="2" max="4" width="9" customWidth="1"/>
    <col min="5" max="5" width="10" customWidth="1"/>
    <col min="6" max="6" width="10.4609375" customWidth="1"/>
    <col min="7" max="7" width="11.69140625" customWidth="1"/>
    <col min="8" max="10" width="9" customWidth="1"/>
    <col min="11" max="11" width="10.84375" customWidth="1"/>
    <col min="12" max="15" width="9" customWidth="1"/>
    <col min="16" max="26" width="8" customWidth="1"/>
  </cols>
  <sheetData>
    <row r="1" spans="1:26" ht="11.25" customHeight="1" x14ac:dyDescent="0.3">
      <c r="A1" s="282"/>
      <c r="B1" s="257"/>
      <c r="C1" s="257"/>
      <c r="D1" s="257"/>
      <c r="E1" s="257"/>
      <c r="F1" s="257"/>
      <c r="G1" s="257"/>
      <c r="H1" s="257"/>
      <c r="I1" s="257"/>
      <c r="J1" s="257"/>
      <c r="K1" s="258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3">
      <c r="A2" s="283"/>
      <c r="B2" s="265"/>
      <c r="C2" s="265"/>
      <c r="D2" s="265"/>
      <c r="E2" s="265"/>
      <c r="F2" s="265"/>
      <c r="G2" s="265"/>
      <c r="H2" s="265"/>
      <c r="I2" s="265"/>
      <c r="J2" s="265"/>
      <c r="K2" s="284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 x14ac:dyDescent="0.3">
      <c r="A3" s="283"/>
      <c r="B3" s="265"/>
      <c r="C3" s="265"/>
      <c r="D3" s="265"/>
      <c r="E3" s="265"/>
      <c r="F3" s="265"/>
      <c r="G3" s="265"/>
      <c r="H3" s="265"/>
      <c r="I3" s="265"/>
      <c r="J3" s="265"/>
      <c r="K3" s="284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1.25" customHeight="1" x14ac:dyDescent="0.3">
      <c r="A4" s="283"/>
      <c r="B4" s="265"/>
      <c r="C4" s="265"/>
      <c r="D4" s="265"/>
      <c r="E4" s="265"/>
      <c r="F4" s="265"/>
      <c r="G4" s="265"/>
      <c r="H4" s="265"/>
      <c r="I4" s="265"/>
      <c r="J4" s="265"/>
      <c r="K4" s="284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.25" customHeight="1" x14ac:dyDescent="0.3">
      <c r="A5" s="283"/>
      <c r="B5" s="265"/>
      <c r="C5" s="265"/>
      <c r="D5" s="265"/>
      <c r="E5" s="265"/>
      <c r="F5" s="265"/>
      <c r="G5" s="265"/>
      <c r="H5" s="265"/>
      <c r="I5" s="265"/>
      <c r="J5" s="265"/>
      <c r="K5" s="284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 x14ac:dyDescent="0.3">
      <c r="A6" s="285" t="s">
        <v>0</v>
      </c>
      <c r="B6" s="257"/>
      <c r="C6" s="257"/>
      <c r="D6" s="257"/>
      <c r="E6" s="257"/>
      <c r="F6" s="257"/>
      <c r="G6" s="257"/>
      <c r="H6" s="257"/>
      <c r="I6" s="257"/>
      <c r="J6" s="257"/>
      <c r="K6" s="258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.25" customHeight="1" x14ac:dyDescent="0.3">
      <c r="A7" s="286"/>
      <c r="B7" s="287"/>
      <c r="C7" s="287"/>
      <c r="D7" s="287"/>
      <c r="E7" s="287"/>
      <c r="F7" s="287"/>
      <c r="G7" s="287"/>
      <c r="H7" s="287"/>
      <c r="I7" s="287"/>
      <c r="J7" s="287"/>
      <c r="K7" s="288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3" t="s">
        <v>1</v>
      </c>
      <c r="B8" s="289" t="s">
        <v>2</v>
      </c>
      <c r="C8" s="260"/>
      <c r="D8" s="4" t="s">
        <v>3</v>
      </c>
      <c r="E8" s="5"/>
      <c r="F8" s="6" t="s">
        <v>4</v>
      </c>
      <c r="G8" s="290"/>
      <c r="H8" s="270"/>
      <c r="I8" s="260"/>
      <c r="J8" s="6" t="s">
        <v>5</v>
      </c>
      <c r="K8" s="7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8" t="s">
        <v>6</v>
      </c>
      <c r="B9" s="279" t="s">
        <v>7</v>
      </c>
      <c r="C9" s="248"/>
      <c r="D9" s="248"/>
      <c r="E9" s="248"/>
      <c r="F9" s="263"/>
      <c r="G9" s="291" t="s">
        <v>8</v>
      </c>
      <c r="H9" s="248"/>
      <c r="I9" s="263"/>
      <c r="J9" s="279"/>
      <c r="K9" s="249"/>
      <c r="L9" s="1"/>
      <c r="M9" s="1"/>
      <c r="N9" s="1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9" t="s">
        <v>9</v>
      </c>
      <c r="B10" s="279"/>
      <c r="C10" s="248"/>
      <c r="D10" s="248"/>
      <c r="E10" s="248"/>
      <c r="F10" s="248"/>
      <c r="G10" s="248"/>
      <c r="H10" s="248"/>
      <c r="I10" s="248"/>
      <c r="J10" s="248"/>
      <c r="K10" s="249"/>
      <c r="L10" s="10"/>
      <c r="M10" s="1"/>
      <c r="N10" s="1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3">
      <c r="A11" s="280"/>
      <c r="B11" s="253"/>
      <c r="C11" s="253"/>
      <c r="D11" s="253"/>
      <c r="E11" s="253"/>
      <c r="F11" s="253"/>
      <c r="G11" s="253"/>
      <c r="H11" s="253"/>
      <c r="I11" s="253"/>
      <c r="J11" s="253"/>
      <c r="K11" s="254"/>
      <c r="L11" s="1"/>
      <c r="M11" s="1"/>
      <c r="N11" s="1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3">
      <c r="A12" s="11" t="s">
        <v>10</v>
      </c>
      <c r="B12" s="12"/>
      <c r="C12" s="281"/>
      <c r="D12" s="270"/>
      <c r="E12" s="270"/>
      <c r="F12" s="270"/>
      <c r="G12" s="270"/>
      <c r="H12" s="270"/>
      <c r="I12" s="270"/>
      <c r="J12" s="270"/>
      <c r="K12" s="261"/>
      <c r="L12" s="1"/>
      <c r="M12" s="1"/>
      <c r="N12" s="1"/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">
      <c r="A13" s="266" t="s">
        <v>11</v>
      </c>
      <c r="B13" s="263"/>
      <c r="C13" s="267"/>
      <c r="D13" s="248"/>
      <c r="E13" s="248"/>
      <c r="F13" s="248"/>
      <c r="G13" s="248"/>
      <c r="H13" s="248"/>
      <c r="I13" s="248"/>
      <c r="J13" s="248"/>
      <c r="K13" s="249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268" t="s">
        <v>12</v>
      </c>
      <c r="B14" s="263"/>
      <c r="C14" s="267"/>
      <c r="D14" s="248"/>
      <c r="E14" s="248"/>
      <c r="F14" s="248"/>
      <c r="G14" s="248"/>
      <c r="H14" s="248"/>
      <c r="I14" s="248"/>
      <c r="J14" s="248"/>
      <c r="K14" s="249"/>
      <c r="L14" s="1"/>
      <c r="M14" s="1"/>
      <c r="N14" s="1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266" t="s">
        <v>13</v>
      </c>
      <c r="B15" s="263"/>
      <c r="C15" s="267"/>
      <c r="D15" s="248"/>
      <c r="E15" s="248"/>
      <c r="F15" s="248"/>
      <c r="G15" s="248"/>
      <c r="H15" s="248"/>
      <c r="I15" s="248"/>
      <c r="J15" s="248"/>
      <c r="K15" s="249"/>
      <c r="L15" s="1"/>
      <c r="M15" s="1"/>
      <c r="N15" s="1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268" t="s">
        <v>14</v>
      </c>
      <c r="B16" s="263"/>
      <c r="C16" s="269"/>
      <c r="D16" s="248"/>
      <c r="E16" s="248"/>
      <c r="F16" s="248"/>
      <c r="G16" s="248"/>
      <c r="H16" s="248"/>
      <c r="I16" s="248"/>
      <c r="J16" s="248"/>
      <c r="K16" s="249"/>
      <c r="L16" s="13"/>
      <c r="M16" s="13"/>
      <c r="N16" s="13"/>
      <c r="O16" s="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268" t="s">
        <v>15</v>
      </c>
      <c r="B17" s="263"/>
      <c r="C17" s="269"/>
      <c r="D17" s="248"/>
      <c r="E17" s="248"/>
      <c r="F17" s="248"/>
      <c r="G17" s="248"/>
      <c r="H17" s="248"/>
      <c r="I17" s="248"/>
      <c r="J17" s="248"/>
      <c r="K17" s="249"/>
      <c r="L17" s="13"/>
      <c r="M17" s="13"/>
      <c r="N17" s="13"/>
      <c r="O17" s="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268" t="s">
        <v>16</v>
      </c>
      <c r="B18" s="263"/>
      <c r="C18" s="269"/>
      <c r="D18" s="248"/>
      <c r="E18" s="248"/>
      <c r="F18" s="248"/>
      <c r="G18" s="248"/>
      <c r="H18" s="248"/>
      <c r="I18" s="248"/>
      <c r="J18" s="248"/>
      <c r="K18" s="249"/>
      <c r="L18" s="13"/>
      <c r="M18" s="13"/>
      <c r="N18" s="13"/>
      <c r="O18" s="1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268" t="s">
        <v>17</v>
      </c>
      <c r="B19" s="263"/>
      <c r="C19" s="247"/>
      <c r="D19" s="248"/>
      <c r="E19" s="248"/>
      <c r="F19" s="248"/>
      <c r="G19" s="248"/>
      <c r="H19" s="248"/>
      <c r="I19" s="248"/>
      <c r="J19" s="248"/>
      <c r="K19" s="249"/>
      <c r="L19" s="13"/>
      <c r="M19" s="13"/>
      <c r="N19" s="13"/>
      <c r="O19" s="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278" t="s">
        <v>18</v>
      </c>
      <c r="B20" s="245"/>
      <c r="C20" s="14"/>
      <c r="D20" s="250" t="s">
        <v>19</v>
      </c>
      <c r="E20" s="245"/>
      <c r="F20" s="15"/>
      <c r="G20" s="250" t="s">
        <v>20</v>
      </c>
      <c r="H20" s="251"/>
      <c r="I20" s="251"/>
      <c r="J20" s="245"/>
      <c r="K20" s="16"/>
      <c r="L20" s="13"/>
      <c r="M20" s="13"/>
      <c r="N20" s="13"/>
      <c r="O20" s="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252"/>
      <c r="B21" s="253"/>
      <c r="C21" s="253"/>
      <c r="D21" s="253"/>
      <c r="E21" s="253"/>
      <c r="F21" s="253"/>
      <c r="G21" s="253"/>
      <c r="H21" s="253"/>
      <c r="I21" s="253"/>
      <c r="J21" s="253"/>
      <c r="K21" s="254"/>
      <c r="L21" s="13"/>
      <c r="M21" s="13"/>
      <c r="N21" s="13"/>
      <c r="O21" s="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8.5" customHeight="1" x14ac:dyDescent="0.3">
      <c r="A22" s="255" t="s">
        <v>21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4"/>
      <c r="L22" s="13"/>
      <c r="M22" s="13"/>
      <c r="N22" s="13"/>
      <c r="O22" s="1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256"/>
      <c r="B23" s="257"/>
      <c r="C23" s="257"/>
      <c r="D23" s="257"/>
      <c r="E23" s="257"/>
      <c r="F23" s="257"/>
      <c r="G23" s="257"/>
      <c r="H23" s="257"/>
      <c r="I23" s="257"/>
      <c r="J23" s="257"/>
      <c r="K23" s="258"/>
      <c r="L23" s="13"/>
      <c r="M23" s="13"/>
      <c r="N23" s="13"/>
      <c r="O23" s="1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3">
      <c r="A24" s="17" t="s">
        <v>22</v>
      </c>
      <c r="B24" s="18" t="s">
        <v>23</v>
      </c>
      <c r="C24" s="259" t="s">
        <v>24</v>
      </c>
      <c r="D24" s="270"/>
      <c r="E24" s="260"/>
      <c r="F24" s="19" t="s">
        <v>25</v>
      </c>
      <c r="G24" s="19" t="s">
        <v>26</v>
      </c>
      <c r="H24" s="259" t="s">
        <v>27</v>
      </c>
      <c r="I24" s="260"/>
      <c r="J24" s="259" t="s">
        <v>28</v>
      </c>
      <c r="K24" s="261"/>
      <c r="L24" s="13"/>
      <c r="M24" s="13"/>
      <c r="N24" s="13"/>
      <c r="O24" s="1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3">
      <c r="A25" s="271" t="str">
        <f>B9</f>
        <v>IFC SANTA ROSA DO SUL/SC</v>
      </c>
      <c r="B25" s="20">
        <v>1</v>
      </c>
      <c r="C25" s="274" t="s">
        <v>29</v>
      </c>
      <c r="D25" s="248"/>
      <c r="E25" s="263"/>
      <c r="F25" s="21">
        <v>2</v>
      </c>
      <c r="G25" s="22">
        <f>'Trabalhador 44hs'!D159</f>
        <v>0</v>
      </c>
      <c r="H25" s="262">
        <f>G25*F25</f>
        <v>0</v>
      </c>
      <c r="I25" s="263"/>
      <c r="J25" s="262">
        <f t="shared" ref="J25:J27" si="0">H25*60</f>
        <v>0</v>
      </c>
      <c r="K25" s="249"/>
      <c r="L25" s="23"/>
      <c r="M25" s="23"/>
      <c r="N25" s="23"/>
      <c r="O25" s="1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 x14ac:dyDescent="0.3">
      <c r="A26" s="272"/>
      <c r="B26" s="20">
        <v>2</v>
      </c>
      <c r="C26" s="275" t="s">
        <v>30</v>
      </c>
      <c r="D26" s="248"/>
      <c r="E26" s="263"/>
      <c r="F26" s="21" t="s">
        <v>31</v>
      </c>
      <c r="G26" s="22">
        <f>'Trabalhador 12x36 D'!D144</f>
        <v>0</v>
      </c>
      <c r="H26" s="262">
        <f>G26*2</f>
        <v>0</v>
      </c>
      <c r="I26" s="263"/>
      <c r="J26" s="262">
        <f t="shared" si="0"/>
        <v>0</v>
      </c>
      <c r="K26" s="249"/>
      <c r="L26" s="13"/>
      <c r="M26" s="13"/>
      <c r="N26" s="13"/>
      <c r="O26" s="13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" customHeight="1" x14ac:dyDescent="0.3">
      <c r="A27" s="273"/>
      <c r="B27" s="24">
        <v>3</v>
      </c>
      <c r="C27" s="274" t="s">
        <v>32</v>
      </c>
      <c r="D27" s="248"/>
      <c r="E27" s="263"/>
      <c r="F27" s="21">
        <v>1</v>
      </c>
      <c r="G27" s="22">
        <f>'Trabalhador lider 44hs'!D139</f>
        <v>0</v>
      </c>
      <c r="H27" s="262">
        <f>G27</f>
        <v>0</v>
      </c>
      <c r="I27" s="263"/>
      <c r="J27" s="262">
        <f t="shared" si="0"/>
        <v>0</v>
      </c>
      <c r="K27" s="249"/>
      <c r="L27" s="23"/>
      <c r="M27" s="13"/>
      <c r="N27" s="13"/>
      <c r="O27" s="13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276" t="s">
        <v>33</v>
      </c>
      <c r="B28" s="251"/>
      <c r="C28" s="251"/>
      <c r="D28" s="251"/>
      <c r="E28" s="251"/>
      <c r="F28" s="251"/>
      <c r="G28" s="245"/>
      <c r="H28" s="244">
        <f>SUM(H25:I27)</f>
        <v>0</v>
      </c>
      <c r="I28" s="245"/>
      <c r="J28" s="244">
        <f>SUM(J25:K27)</f>
        <v>0</v>
      </c>
      <c r="K28" s="246"/>
      <c r="L28" s="13"/>
      <c r="M28" s="13"/>
      <c r="N28" s="13"/>
      <c r="O28" s="1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277"/>
      <c r="B29" s="257"/>
      <c r="C29" s="257"/>
      <c r="D29" s="257"/>
      <c r="E29" s="257"/>
      <c r="F29" s="257"/>
      <c r="G29" s="257"/>
      <c r="H29" s="257"/>
      <c r="I29" s="257"/>
      <c r="J29" s="257"/>
      <c r="K29" s="258"/>
      <c r="L29" s="1"/>
      <c r="M29" s="1"/>
      <c r="N29" s="1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7:26" ht="10.5" customHeight="1" x14ac:dyDescent="0.3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7:26" ht="93" customHeight="1" x14ac:dyDescent="0.3"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7:26" ht="10.5" customHeight="1" x14ac:dyDescent="0.3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7:26" ht="18" customHeight="1" x14ac:dyDescent="0.3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7:26" ht="10.5" customHeight="1" x14ac:dyDescent="0.3"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7:26" ht="10.5" customHeight="1" x14ac:dyDescent="0.3"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7:26" ht="18.75" customHeight="1" x14ac:dyDescent="0.3"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7:26" ht="15.75" customHeight="1" x14ac:dyDescent="0.3"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7:26" ht="13.5" x14ac:dyDescent="0.3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7:26" ht="19.5" customHeight="1" x14ac:dyDescent="0.3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7:26" ht="10.5" customHeight="1" x14ac:dyDescent="0.3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7:26" ht="10.5" customHeight="1" x14ac:dyDescent="0.3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7:26" ht="15.75" customHeight="1" x14ac:dyDescent="0.3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7:26" ht="20.25" customHeight="1" x14ac:dyDescent="0.3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7:26" ht="10.5" customHeight="1" x14ac:dyDescent="0.3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7:26" ht="10.5" customHeight="1" x14ac:dyDescent="0.3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7:26" ht="10.5" customHeight="1" x14ac:dyDescent="0.3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7:26" ht="26.25" customHeight="1" x14ac:dyDescent="0.3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7:26" ht="16.5" customHeight="1" x14ac:dyDescent="0.3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7:26" ht="10.5" customHeight="1" x14ac:dyDescent="0.3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7:26" ht="17.25" customHeight="1" x14ac:dyDescent="0.3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7:26" ht="10.5" customHeight="1" x14ac:dyDescent="0.3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7:26" ht="21" customHeight="1" x14ac:dyDescent="0.3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7:26" ht="10.5" customHeight="1" x14ac:dyDescent="0.3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7:26" ht="10.5" customHeight="1" x14ac:dyDescent="0.3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7:26" ht="10.5" customHeight="1" x14ac:dyDescent="0.3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7:26" ht="33" customHeight="1" x14ac:dyDescent="0.3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7:26" ht="10.5" customHeight="1" x14ac:dyDescent="0.3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7:26" ht="10.5" customHeight="1" x14ac:dyDescent="0.3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7:26" ht="10.5" customHeight="1" x14ac:dyDescent="0.3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7:26" ht="10.5" customHeight="1" x14ac:dyDescent="0.3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7:26" ht="10.5" customHeight="1" x14ac:dyDescent="0.3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7:26" ht="10.5" customHeight="1" x14ac:dyDescent="0.3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7:26" ht="10.5" customHeight="1" x14ac:dyDescent="0.3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7:26" ht="10.5" customHeight="1" x14ac:dyDescent="0.3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7:26" ht="10.5" customHeight="1" x14ac:dyDescent="0.3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7:26" ht="10.5" customHeight="1" x14ac:dyDescent="0.3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7:26" ht="10.5" customHeight="1" x14ac:dyDescent="0.3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7:26" ht="20.25" customHeight="1" x14ac:dyDescent="0.3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7:26" ht="10.5" customHeight="1" x14ac:dyDescent="0.3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7:26" ht="10.5" customHeight="1" x14ac:dyDescent="0.3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7:26" ht="10.5" customHeight="1" x14ac:dyDescent="0.3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7:26" ht="10.5" customHeight="1" x14ac:dyDescent="0.3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7:26" ht="10.5" customHeight="1" x14ac:dyDescent="0.3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7:26" ht="10.5" customHeight="1" x14ac:dyDescent="0.3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7:26" ht="10.5" customHeight="1" x14ac:dyDescent="0.3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7:26" ht="10.5" customHeight="1" x14ac:dyDescent="0.3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7:26" ht="10.5" customHeight="1" x14ac:dyDescent="0.3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0.5" customHeight="1" x14ac:dyDescent="0.3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3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0.5" customHeight="1" x14ac:dyDescent="0.3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1.5" customHeight="1" x14ac:dyDescent="0.3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0.5" customHeight="1" x14ac:dyDescent="0.3">
      <c r="A85" s="264"/>
      <c r="B85" s="265"/>
      <c r="C85" s="265"/>
      <c r="D85" s="265"/>
      <c r="E85" s="265"/>
      <c r="F85" s="26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0.5" customHeight="1" x14ac:dyDescent="0.3">
      <c r="A86" s="25"/>
      <c r="B86" s="25"/>
      <c r="C86" s="25"/>
      <c r="D86" s="25"/>
      <c r="E86" s="25"/>
      <c r="F86" s="2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0.5" customHeight="1" x14ac:dyDescent="0.3">
      <c r="A87" s="25"/>
      <c r="B87" s="25"/>
      <c r="C87" s="25"/>
      <c r="D87" s="25"/>
      <c r="E87" s="25"/>
      <c r="F87" s="2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0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0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0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0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0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0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0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0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0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0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0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0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0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0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0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0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0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0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0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0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0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0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0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0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0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0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0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0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0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0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0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0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0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0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0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0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0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0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0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0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0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0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0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0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0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0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0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0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0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0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0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0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0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0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0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0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0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0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0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0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0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0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0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0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0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0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0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0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0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0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0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0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0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0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0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0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0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0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0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0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0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0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0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0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0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0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0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0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0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0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0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0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0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0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0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0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0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0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0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0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0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0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0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0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0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0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0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0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0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0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0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0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0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0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0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0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0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0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0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0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0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0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0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0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0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0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0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0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0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0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0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0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0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0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0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0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0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0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0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0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0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0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0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0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0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0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0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0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0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0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0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0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0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0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0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0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0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0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0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0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0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0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0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0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0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0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0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0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0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0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0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0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0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0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0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0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0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0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0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0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0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0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0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0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0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0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0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0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0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0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0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0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0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0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0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0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0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0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0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0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0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0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0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0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0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0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0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0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0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0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0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0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0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0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0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0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0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0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0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0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0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0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0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0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0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0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0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0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0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0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0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0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0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0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0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0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0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0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0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0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0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0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0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0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0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0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0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0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0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0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0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0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0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0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0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0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0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0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0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0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0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0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0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0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0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0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0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0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0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0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0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0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0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0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0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0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0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0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0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0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0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0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0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0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0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0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0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0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0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0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0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0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0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0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0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0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0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0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0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0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0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0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0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0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0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0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0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0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0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0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0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0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0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0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0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0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0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0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0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0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0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0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0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0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0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0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0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0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0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0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0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0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0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0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0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0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0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0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0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0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0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0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0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0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0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0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0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0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0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0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0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0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0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0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0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0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0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0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0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0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0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0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0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0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0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0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0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0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0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0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0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0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0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0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0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0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0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0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0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0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0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0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0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0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0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0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0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0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0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0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0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0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0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0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0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0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0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0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0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0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0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0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0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0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0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0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0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0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0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0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0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0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0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0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0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0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0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0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0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0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0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0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0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0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0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0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0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0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0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0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0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0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0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0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0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0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0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0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0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0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0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0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0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0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0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0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0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0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0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0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0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0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0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0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0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0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0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0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0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0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0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0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0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0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0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0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0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0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0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0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0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0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0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0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0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0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0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0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0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0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0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0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0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0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0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0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0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0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0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0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0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0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0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0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0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0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0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0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0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0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0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0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0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0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0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0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0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0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0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0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0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0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0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0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0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0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0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0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0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0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0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0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0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0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0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0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0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0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0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0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0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0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0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0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0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0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0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0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0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0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0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0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0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0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0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0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0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0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0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0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0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0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0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0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0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0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0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0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0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0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0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0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0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0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0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0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0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0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0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0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0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0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0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0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0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0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0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0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0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0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0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0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0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0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0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0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0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0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0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0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0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0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0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0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0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0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0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0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0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0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0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0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0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0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0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0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0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0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0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0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0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0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0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0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0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0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0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0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0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0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0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0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0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0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0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0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0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0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0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0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0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0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0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0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0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0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0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0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0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0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0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0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0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0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0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0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0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0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0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0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0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0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0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0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0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0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0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0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0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0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0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0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0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0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0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0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0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0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0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0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0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0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0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0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0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0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0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0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0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0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0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0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0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0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0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0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0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0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0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0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0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0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0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0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0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0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0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0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0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0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0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0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0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0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0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0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0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0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0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0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0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0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0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0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0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0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0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0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0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0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0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0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0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0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0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0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0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0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0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0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0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0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0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0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0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0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0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0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0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0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0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0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0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0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0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0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0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0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0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0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0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0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0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0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0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0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0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0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0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0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0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0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0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0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0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0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0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0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0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0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0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0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0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0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0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0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0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0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0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0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0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0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0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0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0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0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0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0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0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0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0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0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0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0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0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0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0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0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0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0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0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0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0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0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0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0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0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0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0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0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0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0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0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0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0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0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0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0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0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0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0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0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0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0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0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0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0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0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0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0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0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0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0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0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0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0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0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0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0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0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0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0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0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0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0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0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0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0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0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0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0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0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0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0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0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0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0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0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0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0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0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0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0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0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0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0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0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0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0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0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0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0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0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0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0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0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0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0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0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0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0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0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0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0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0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0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0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0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0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0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0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0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0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0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0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0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0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</sheetData>
  <mergeCells count="48">
    <mergeCell ref="A1:K5"/>
    <mergeCell ref="A6:K7"/>
    <mergeCell ref="B8:C8"/>
    <mergeCell ref="G8:I8"/>
    <mergeCell ref="B9:F9"/>
    <mergeCell ref="G9:I9"/>
    <mergeCell ref="J9:K9"/>
    <mergeCell ref="B10:K10"/>
    <mergeCell ref="A11:K11"/>
    <mergeCell ref="C12:K12"/>
    <mergeCell ref="A13:B13"/>
    <mergeCell ref="C13:K13"/>
    <mergeCell ref="A14:B14"/>
    <mergeCell ref="C14:K14"/>
    <mergeCell ref="A18:B18"/>
    <mergeCell ref="A19:B19"/>
    <mergeCell ref="A20:B20"/>
    <mergeCell ref="D20:E20"/>
    <mergeCell ref="A85:F85"/>
    <mergeCell ref="A15:B15"/>
    <mergeCell ref="C15:K15"/>
    <mergeCell ref="A16:B16"/>
    <mergeCell ref="C16:K16"/>
    <mergeCell ref="A17:B17"/>
    <mergeCell ref="C17:K17"/>
    <mergeCell ref="C18:K18"/>
    <mergeCell ref="C24:E24"/>
    <mergeCell ref="A25:A27"/>
    <mergeCell ref="C25:E25"/>
    <mergeCell ref="C26:E26"/>
    <mergeCell ref="C27:E27"/>
    <mergeCell ref="A28:G28"/>
    <mergeCell ref="A29:K29"/>
    <mergeCell ref="H25:I25"/>
    <mergeCell ref="H28:I28"/>
    <mergeCell ref="J28:K28"/>
    <mergeCell ref="C19:K19"/>
    <mergeCell ref="G20:J20"/>
    <mergeCell ref="A21:K21"/>
    <mergeCell ref="A22:K22"/>
    <mergeCell ref="A23:K23"/>
    <mergeCell ref="H24:I24"/>
    <mergeCell ref="J24:K24"/>
    <mergeCell ref="J25:K25"/>
    <mergeCell ref="H26:I26"/>
    <mergeCell ref="J26:K26"/>
    <mergeCell ref="H27:I27"/>
    <mergeCell ref="J27:K27"/>
  </mergeCells>
  <pageMargins left="0.7" right="0.7" top="0.75" bottom="0.75" header="0" footer="0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O996"/>
  <sheetViews>
    <sheetView showGridLines="0" tabSelected="1" topLeftCell="A115" workbookViewId="0">
      <selection activeCell="B58" sqref="B58"/>
    </sheetView>
  </sheetViews>
  <sheetFormatPr defaultColWidth="11.23046875" defaultRowHeight="15" customHeight="1" x14ac:dyDescent="0.3"/>
  <cols>
    <col min="1" max="1" width="3.3046875" customWidth="1"/>
    <col min="2" max="2" width="54.69140625" customWidth="1"/>
    <col min="3" max="3" width="9.3046875" customWidth="1"/>
    <col min="4" max="4" width="16.4609375" customWidth="1"/>
    <col min="5" max="5" width="12.4609375" customWidth="1"/>
    <col min="6" max="15" width="8" customWidth="1"/>
  </cols>
  <sheetData>
    <row r="1" spans="1:15" ht="12.75" customHeight="1" x14ac:dyDescent="0.3">
      <c r="A1" s="316" t="s">
        <v>34</v>
      </c>
      <c r="B1" s="265"/>
      <c r="C1" s="265"/>
      <c r="D1" s="265"/>
    </row>
    <row r="2" spans="1:15" ht="12.75" customHeight="1" x14ac:dyDescent="0.3">
      <c r="A2" s="26"/>
      <c r="B2" s="2"/>
      <c r="C2" s="2"/>
      <c r="D2" s="27"/>
    </row>
    <row r="3" spans="1:15" ht="12.75" customHeight="1" x14ac:dyDescent="0.3">
      <c r="A3" s="28"/>
      <c r="B3" s="29" t="s">
        <v>35</v>
      </c>
      <c r="C3" s="317"/>
      <c r="D3" s="261"/>
    </row>
    <row r="4" spans="1:15" ht="12.75" customHeight="1" x14ac:dyDescent="0.3">
      <c r="A4" s="30"/>
      <c r="B4" s="31" t="s">
        <v>36</v>
      </c>
      <c r="C4" s="318"/>
      <c r="D4" s="246"/>
    </row>
    <row r="5" spans="1:15" ht="12.75" customHeight="1" x14ac:dyDescent="0.3">
      <c r="A5" s="32"/>
      <c r="B5" s="33"/>
      <c r="C5" s="33"/>
      <c r="D5" s="34"/>
    </row>
    <row r="6" spans="1:15" ht="12.75" customHeight="1" x14ac:dyDescent="0.3">
      <c r="A6" s="319" t="s">
        <v>37</v>
      </c>
      <c r="B6" s="253"/>
      <c r="C6" s="253"/>
      <c r="D6" s="25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2.75" customHeight="1" x14ac:dyDescent="0.3">
      <c r="A7" s="36" t="s">
        <v>38</v>
      </c>
      <c r="B7" s="306" t="s">
        <v>39</v>
      </c>
      <c r="C7" s="263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12.75" customHeight="1" x14ac:dyDescent="0.3">
      <c r="A8" s="36" t="s">
        <v>40</v>
      </c>
      <c r="B8" s="306" t="s">
        <v>41</v>
      </c>
      <c r="C8" s="263"/>
      <c r="D8" s="39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8" customHeight="1" x14ac:dyDescent="0.3">
      <c r="A9" s="36" t="s">
        <v>42</v>
      </c>
      <c r="B9" s="40" t="s">
        <v>43</v>
      </c>
      <c r="C9" s="41"/>
      <c r="D9" s="42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2.75" customHeight="1" x14ac:dyDescent="0.3">
      <c r="A10" s="43" t="s">
        <v>44</v>
      </c>
      <c r="B10" s="313" t="s">
        <v>45</v>
      </c>
      <c r="C10" s="245"/>
      <c r="D10" s="44">
        <v>12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ht="12.75" customHeight="1" x14ac:dyDescent="0.3">
      <c r="A11" s="45"/>
      <c r="B11" s="46"/>
      <c r="C11" s="46"/>
      <c r="D11" s="47"/>
    </row>
    <row r="12" spans="1:15" ht="12.75" customHeight="1" x14ac:dyDescent="0.3">
      <c r="A12" s="314" t="s">
        <v>46</v>
      </c>
      <c r="B12" s="257"/>
      <c r="C12" s="257"/>
      <c r="D12" s="258"/>
    </row>
    <row r="13" spans="1:15" ht="12.75" customHeight="1" x14ac:dyDescent="0.3">
      <c r="A13" s="28" t="s">
        <v>38</v>
      </c>
      <c r="B13" s="315" t="s">
        <v>47</v>
      </c>
      <c r="C13" s="260"/>
      <c r="D13" s="48" t="s">
        <v>48</v>
      </c>
    </row>
    <row r="14" spans="1:15" ht="12.75" customHeight="1" x14ac:dyDescent="0.3">
      <c r="A14" s="49" t="s">
        <v>40</v>
      </c>
      <c r="B14" s="307" t="s">
        <v>49</v>
      </c>
      <c r="C14" s="263"/>
      <c r="D14" s="50" t="s">
        <v>50</v>
      </c>
    </row>
    <row r="15" spans="1:15" ht="12.75" customHeight="1" x14ac:dyDescent="0.3">
      <c r="A15" s="30" t="s">
        <v>42</v>
      </c>
      <c r="B15" s="308" t="s">
        <v>51</v>
      </c>
      <c r="C15" s="245"/>
      <c r="D15" s="51">
        <v>1</v>
      </c>
    </row>
    <row r="16" spans="1:15" ht="12.75" customHeight="1" x14ac:dyDescent="0.3">
      <c r="A16" s="52"/>
      <c r="B16" s="53"/>
      <c r="C16" s="53"/>
      <c r="D16" s="54"/>
    </row>
    <row r="17" spans="1:15" ht="12.75" customHeight="1" x14ac:dyDescent="0.3">
      <c r="A17" s="311" t="s">
        <v>52</v>
      </c>
      <c r="B17" s="265"/>
      <c r="C17" s="265"/>
      <c r="D17" s="284"/>
    </row>
    <row r="18" spans="1:15" ht="12.75" customHeight="1" x14ac:dyDescent="0.3">
      <c r="A18" s="52"/>
      <c r="B18" s="53"/>
      <c r="C18" s="53"/>
      <c r="D18" s="54"/>
    </row>
    <row r="19" spans="1:15" ht="12.75" customHeight="1" x14ac:dyDescent="0.3">
      <c r="A19" s="311" t="s">
        <v>53</v>
      </c>
      <c r="B19" s="265"/>
      <c r="C19" s="265"/>
      <c r="D19" s="284"/>
    </row>
    <row r="20" spans="1:15" ht="12.75" customHeight="1" x14ac:dyDescent="0.3">
      <c r="A20" s="55"/>
      <c r="B20" s="56"/>
      <c r="C20" s="56"/>
      <c r="D20" s="57"/>
    </row>
    <row r="21" spans="1:15" ht="12.75" customHeight="1" x14ac:dyDescent="0.3">
      <c r="A21" s="312" t="s">
        <v>54</v>
      </c>
      <c r="B21" s="270"/>
      <c r="C21" s="270"/>
      <c r="D21" s="261"/>
    </row>
    <row r="22" spans="1:15" ht="47.25" customHeight="1" x14ac:dyDescent="0.3">
      <c r="A22" s="58">
        <v>1</v>
      </c>
      <c r="B22" s="306" t="s">
        <v>55</v>
      </c>
      <c r="C22" s="263"/>
      <c r="D22" s="59" t="s">
        <v>29</v>
      </c>
      <c r="E22" s="60"/>
    </row>
    <row r="23" spans="1:15" ht="12.75" customHeight="1" x14ac:dyDescent="0.3">
      <c r="A23" s="58">
        <v>2</v>
      </c>
      <c r="B23" s="306" t="s">
        <v>56</v>
      </c>
      <c r="C23" s="263"/>
      <c r="D23" s="61"/>
    </row>
    <row r="24" spans="1:15" ht="37.5" customHeight="1" x14ac:dyDescent="0.3">
      <c r="A24" s="58">
        <v>3</v>
      </c>
      <c r="B24" s="307" t="s">
        <v>57</v>
      </c>
      <c r="C24" s="263"/>
      <c r="D24" s="62" t="str">
        <f>D22</f>
        <v>Trabalhador agropecuário 44hs semanais de 2ª a 6ª</v>
      </c>
    </row>
    <row r="25" spans="1:15" ht="12.75" customHeight="1" x14ac:dyDescent="0.3">
      <c r="A25" s="63">
        <v>4</v>
      </c>
      <c r="B25" s="308" t="s">
        <v>58</v>
      </c>
      <c r="C25" s="245"/>
      <c r="D25" s="51" t="s">
        <v>59</v>
      </c>
    </row>
    <row r="26" spans="1:15" ht="12.75" customHeight="1" x14ac:dyDescent="0.3">
      <c r="A26" s="64"/>
      <c r="B26" s="65"/>
      <c r="C26" s="65"/>
      <c r="D26" s="66"/>
    </row>
    <row r="27" spans="1:15" ht="12.75" customHeight="1" x14ac:dyDescent="0.3">
      <c r="A27" s="64"/>
      <c r="B27" s="65"/>
      <c r="C27" s="65"/>
      <c r="D27" s="66"/>
    </row>
    <row r="28" spans="1:15" ht="12.75" customHeight="1" x14ac:dyDescent="0.3">
      <c r="A28" s="292" t="s">
        <v>60</v>
      </c>
      <c r="B28" s="253"/>
      <c r="C28" s="253"/>
      <c r="D28" s="254"/>
    </row>
    <row r="29" spans="1:15" ht="12.75" customHeight="1" x14ac:dyDescent="0.3">
      <c r="A29" s="67">
        <v>1</v>
      </c>
      <c r="B29" s="29" t="s">
        <v>61</v>
      </c>
      <c r="C29" s="68" t="s">
        <v>62</v>
      </c>
      <c r="D29" s="69" t="s">
        <v>63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2.75" customHeight="1" x14ac:dyDescent="0.3">
      <c r="A30" s="49" t="s">
        <v>38</v>
      </c>
      <c r="B30" s="70" t="s">
        <v>64</v>
      </c>
      <c r="C30" s="70"/>
      <c r="D30" s="71">
        <f>D23</f>
        <v>0</v>
      </c>
    </row>
    <row r="31" spans="1:15" ht="12.75" customHeight="1" x14ac:dyDescent="0.3">
      <c r="A31" s="49" t="s">
        <v>40</v>
      </c>
      <c r="B31" s="72" t="s">
        <v>65</v>
      </c>
      <c r="C31" s="73"/>
      <c r="D31" s="71">
        <f>C31*D30</f>
        <v>0</v>
      </c>
    </row>
    <row r="32" spans="1:15" ht="12.75" customHeight="1" x14ac:dyDescent="0.3">
      <c r="A32" s="49" t="s">
        <v>42</v>
      </c>
      <c r="B32" s="72" t="s">
        <v>66</v>
      </c>
      <c r="C32" s="73"/>
      <c r="D32" s="71">
        <f>D30*C32</f>
        <v>0</v>
      </c>
    </row>
    <row r="33" spans="1:15" ht="12.75" customHeight="1" x14ac:dyDescent="0.3">
      <c r="A33" s="49" t="s">
        <v>67</v>
      </c>
      <c r="B33" s="72" t="s">
        <v>68</v>
      </c>
      <c r="C33" s="73"/>
      <c r="D33" s="71">
        <f>(D30+D32)/220*7*15*C33</f>
        <v>0</v>
      </c>
    </row>
    <row r="34" spans="1:15" ht="12.75" customHeight="1" x14ac:dyDescent="0.3">
      <c r="A34" s="49" t="s">
        <v>44</v>
      </c>
      <c r="B34" s="72" t="s">
        <v>69</v>
      </c>
      <c r="C34" s="74"/>
      <c r="D34" s="71">
        <f>((D30*1.2)/220)*((((60/52.5)-1)*C34))</f>
        <v>0</v>
      </c>
    </row>
    <row r="35" spans="1:15" ht="12.75" customHeight="1" x14ac:dyDescent="0.3">
      <c r="A35" s="49" t="s">
        <v>70</v>
      </c>
      <c r="B35" s="72" t="s">
        <v>71</v>
      </c>
      <c r="C35" s="73"/>
      <c r="D35" s="71">
        <v>0</v>
      </c>
    </row>
    <row r="36" spans="1:15" ht="12.75" customHeight="1" x14ac:dyDescent="0.3">
      <c r="A36" s="75" t="s">
        <v>72</v>
      </c>
      <c r="B36" s="76" t="s">
        <v>73</v>
      </c>
      <c r="C36" s="77"/>
      <c r="D36" s="78">
        <f>C36*D30</f>
        <v>0</v>
      </c>
    </row>
    <row r="37" spans="1:15" ht="12.75" customHeight="1" x14ac:dyDescent="0.3">
      <c r="A37" s="79"/>
      <c r="B37" s="80" t="s">
        <v>74</v>
      </c>
      <c r="C37" s="81">
        <v>0</v>
      </c>
      <c r="D37" s="82">
        <f>SUM(D30:D36)</f>
        <v>0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2.75" customHeight="1" x14ac:dyDescent="0.3">
      <c r="A38" s="83"/>
      <c r="B38" s="84"/>
      <c r="C38" s="84"/>
      <c r="D38" s="8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2.75" customHeight="1" x14ac:dyDescent="0.3">
      <c r="A39" s="292" t="s">
        <v>75</v>
      </c>
      <c r="B39" s="253"/>
      <c r="C39" s="253"/>
      <c r="D39" s="25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12.75" customHeight="1" x14ac:dyDescent="0.3">
      <c r="A40" s="83" t="s">
        <v>76</v>
      </c>
      <c r="B40" s="86" t="s">
        <v>77</v>
      </c>
      <c r="C40" s="87" t="s">
        <v>62</v>
      </c>
      <c r="D40" s="88" t="s">
        <v>63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2.75" customHeight="1" x14ac:dyDescent="0.3">
      <c r="A41" s="49" t="s">
        <v>38</v>
      </c>
      <c r="B41" s="70" t="s">
        <v>78</v>
      </c>
      <c r="C41" s="89">
        <v>8.3299999999999999E-2</v>
      </c>
      <c r="D41" s="71">
        <f>C41*D37</f>
        <v>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ht="12.75" customHeight="1" x14ac:dyDescent="0.3">
      <c r="A42" s="49" t="s">
        <v>40</v>
      </c>
      <c r="B42" s="70" t="s">
        <v>79</v>
      </c>
      <c r="C42" s="89">
        <v>0.121</v>
      </c>
      <c r="D42" s="71">
        <f>C42*D37</f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2.75" customHeight="1" x14ac:dyDescent="0.3">
      <c r="A43" s="79"/>
      <c r="B43" s="80" t="s">
        <v>80</v>
      </c>
      <c r="C43" s="81">
        <f t="shared" ref="C43:D43" si="0">SUM(C41:C42)</f>
        <v>0.20429999999999998</v>
      </c>
      <c r="D43" s="82">
        <f t="shared" si="0"/>
        <v>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2.75" customHeight="1" x14ac:dyDescent="0.3">
      <c r="A44" s="79"/>
      <c r="B44" s="80" t="s">
        <v>81</v>
      </c>
      <c r="C44" s="81">
        <f>C43*C55</f>
        <v>6.9053400000000001E-2</v>
      </c>
      <c r="D44" s="82">
        <f>C44*D37</f>
        <v>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2.75" customHeight="1" x14ac:dyDescent="0.3">
      <c r="A45" s="83"/>
      <c r="B45" s="84"/>
      <c r="C45" s="84"/>
      <c r="D45" s="8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2.75" customHeight="1" x14ac:dyDescent="0.3">
      <c r="A46" s="67" t="s">
        <v>82</v>
      </c>
      <c r="B46" s="29" t="s">
        <v>83</v>
      </c>
      <c r="C46" s="68" t="s">
        <v>62</v>
      </c>
      <c r="D46" s="69" t="s">
        <v>63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2.75" customHeight="1" x14ac:dyDescent="0.3">
      <c r="A47" s="49" t="s">
        <v>38</v>
      </c>
      <c r="B47" s="70" t="s">
        <v>84</v>
      </c>
      <c r="C47" s="89">
        <v>0.2</v>
      </c>
      <c r="D47" s="71">
        <f>C47*D37</f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2.75" customHeight="1" x14ac:dyDescent="0.3">
      <c r="A48" s="49" t="s">
        <v>40</v>
      </c>
      <c r="B48" s="70" t="s">
        <v>85</v>
      </c>
      <c r="C48" s="89">
        <v>2.5000000000000001E-2</v>
      </c>
      <c r="D48" s="71">
        <f>C48*D37</f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2.75" customHeight="1" x14ac:dyDescent="0.3">
      <c r="A49" s="49" t="s">
        <v>42</v>
      </c>
      <c r="B49" s="90" t="s">
        <v>86</v>
      </c>
      <c r="C49" s="89"/>
      <c r="D49" s="71">
        <f>C49*D37</f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2.75" customHeight="1" x14ac:dyDescent="0.3">
      <c r="A50" s="49" t="s">
        <v>44</v>
      </c>
      <c r="B50" s="70" t="s">
        <v>87</v>
      </c>
      <c r="C50" s="91">
        <f>0.75%*2</f>
        <v>1.4999999999999999E-2</v>
      </c>
      <c r="D50" s="71">
        <f>C50*D37</f>
        <v>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2.75" customHeight="1" x14ac:dyDescent="0.3">
      <c r="A51" s="49" t="s">
        <v>70</v>
      </c>
      <c r="B51" s="70" t="s">
        <v>88</v>
      </c>
      <c r="C51" s="91">
        <f>0.5%*2</f>
        <v>0.01</v>
      </c>
      <c r="D51" s="71">
        <f>C51*D37</f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2.75" customHeight="1" x14ac:dyDescent="0.3">
      <c r="A52" s="49" t="s">
        <v>72</v>
      </c>
      <c r="B52" s="70" t="s">
        <v>89</v>
      </c>
      <c r="C52" s="89">
        <v>6.0000000000000001E-3</v>
      </c>
      <c r="D52" s="71">
        <f>C52*D37</f>
        <v>0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2.75" customHeight="1" x14ac:dyDescent="0.3">
      <c r="A53" s="49" t="s">
        <v>90</v>
      </c>
      <c r="B53" s="70" t="s">
        <v>91</v>
      </c>
      <c r="C53" s="89">
        <v>2E-3</v>
      </c>
      <c r="D53" s="71">
        <f>C53*D37</f>
        <v>0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2.75" customHeight="1" x14ac:dyDescent="0.3">
      <c r="A54" s="30" t="s">
        <v>92</v>
      </c>
      <c r="B54" s="92" t="s">
        <v>93</v>
      </c>
      <c r="C54" s="93">
        <v>0.08</v>
      </c>
      <c r="D54" s="71">
        <f>C54*D37</f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ht="12.75" customHeight="1" x14ac:dyDescent="0.3">
      <c r="A55" s="79"/>
      <c r="B55" s="80" t="s">
        <v>80</v>
      </c>
      <c r="C55" s="94">
        <f t="shared" ref="C55:D55" si="1">SUM(C47:C54)</f>
        <v>0.33800000000000002</v>
      </c>
      <c r="D55" s="82">
        <f t="shared" si="1"/>
        <v>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ht="12.75" customHeight="1" x14ac:dyDescent="0.3">
      <c r="A56" s="83"/>
      <c r="B56" s="84"/>
      <c r="C56" s="95"/>
      <c r="D56" s="8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2.75" customHeight="1" x14ac:dyDescent="0.3">
      <c r="A57" s="96" t="s">
        <v>94</v>
      </c>
      <c r="B57" s="97" t="s">
        <v>95</v>
      </c>
      <c r="C57" s="98" t="s">
        <v>62</v>
      </c>
      <c r="D57" s="99" t="s">
        <v>63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ht="12.75" customHeight="1" x14ac:dyDescent="0.3">
      <c r="A58" s="28" t="s">
        <v>38</v>
      </c>
      <c r="B58" s="100" t="s">
        <v>286</v>
      </c>
      <c r="C58" s="101"/>
      <c r="D58" s="102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2.75" customHeight="1" x14ac:dyDescent="0.3">
      <c r="A59" s="49" t="s">
        <v>40</v>
      </c>
      <c r="B59" s="103" t="s">
        <v>97</v>
      </c>
      <c r="C59" s="89"/>
      <c r="D59" s="104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ht="12.75" customHeight="1" x14ac:dyDescent="0.3">
      <c r="A60" s="49" t="s">
        <v>42</v>
      </c>
      <c r="B60" s="70" t="s">
        <v>98</v>
      </c>
      <c r="C60" s="89"/>
      <c r="D60" s="71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ht="12.75" customHeight="1" x14ac:dyDescent="0.3">
      <c r="A61" s="49" t="s">
        <v>44</v>
      </c>
      <c r="B61" s="70" t="s">
        <v>99</v>
      </c>
      <c r="C61" s="89"/>
      <c r="D61" s="71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2.75" customHeight="1" x14ac:dyDescent="0.3">
      <c r="A62" s="49" t="s">
        <v>70</v>
      </c>
      <c r="B62" s="105" t="s">
        <v>100</v>
      </c>
      <c r="C62" s="106"/>
      <c r="D62" s="71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2.75" customHeight="1" x14ac:dyDescent="0.3">
      <c r="A63" s="49" t="s">
        <v>72</v>
      </c>
      <c r="B63" s="107" t="s">
        <v>101</v>
      </c>
      <c r="C63" s="106"/>
      <c r="D63" s="71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2.75" customHeight="1" x14ac:dyDescent="0.3">
      <c r="A64" s="108" t="s">
        <v>90</v>
      </c>
      <c r="B64" s="109" t="s">
        <v>73</v>
      </c>
      <c r="C64" s="110"/>
      <c r="D64" s="111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2.75" customHeight="1" x14ac:dyDescent="0.3">
      <c r="A65" s="112"/>
      <c r="B65" s="113" t="s">
        <v>80</v>
      </c>
      <c r="C65" s="114"/>
      <c r="D65" s="11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2.75" customHeight="1" x14ac:dyDescent="0.3">
      <c r="A66" s="309"/>
      <c r="B66" s="297" t="s">
        <v>102</v>
      </c>
      <c r="C66" s="298"/>
      <c r="D66" s="299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33.75" customHeight="1" x14ac:dyDescent="0.3">
      <c r="A67" s="310"/>
      <c r="B67" s="297" t="s">
        <v>103</v>
      </c>
      <c r="C67" s="298"/>
      <c r="D67" s="299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12.75" customHeight="1" x14ac:dyDescent="0.3">
      <c r="A68" s="295" t="s">
        <v>104</v>
      </c>
      <c r="B68" s="265"/>
      <c r="C68" s="265"/>
      <c r="D68" s="26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2.75" customHeight="1" x14ac:dyDescent="0.3">
      <c r="A69" s="67">
        <v>2</v>
      </c>
      <c r="B69" s="29" t="s">
        <v>105</v>
      </c>
      <c r="C69" s="68" t="s">
        <v>62</v>
      </c>
      <c r="D69" s="69" t="s">
        <v>63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2.75" customHeight="1" x14ac:dyDescent="0.3">
      <c r="A70" s="49" t="s">
        <v>76</v>
      </c>
      <c r="B70" s="70" t="s">
        <v>106</v>
      </c>
      <c r="C70" s="89"/>
      <c r="D70" s="71">
        <f>D43+D44</f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2.75" customHeight="1" x14ac:dyDescent="0.3">
      <c r="A71" s="49" t="s">
        <v>82</v>
      </c>
      <c r="B71" s="70" t="s">
        <v>107</v>
      </c>
      <c r="C71" s="89"/>
      <c r="D71" s="71">
        <f>D55</f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2.75" customHeight="1" x14ac:dyDescent="0.3">
      <c r="A72" s="49" t="s">
        <v>94</v>
      </c>
      <c r="B72" s="70" t="s">
        <v>95</v>
      </c>
      <c r="C72" s="89"/>
      <c r="D72" s="71">
        <f>D65</f>
        <v>0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2.75" customHeight="1" x14ac:dyDescent="0.3">
      <c r="A73" s="79"/>
      <c r="B73" s="80" t="s">
        <v>80</v>
      </c>
      <c r="C73" s="94">
        <v>0</v>
      </c>
      <c r="D73" s="82">
        <f>SUM(D70:D72)</f>
        <v>0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2.75" customHeight="1" x14ac:dyDescent="0.3">
      <c r="A74" s="83"/>
      <c r="B74" s="84"/>
      <c r="C74" s="84"/>
      <c r="D74" s="8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2.75" customHeight="1" x14ac:dyDescent="0.3">
      <c r="A75" s="292" t="s">
        <v>108</v>
      </c>
      <c r="B75" s="253"/>
      <c r="C75" s="253"/>
      <c r="D75" s="25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2.75" customHeight="1" x14ac:dyDescent="0.3">
      <c r="A76" s="67">
        <v>3</v>
      </c>
      <c r="B76" s="29" t="s">
        <v>109</v>
      </c>
      <c r="C76" s="68" t="s">
        <v>62</v>
      </c>
      <c r="D76" s="69" t="s">
        <v>63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2.75" customHeight="1" x14ac:dyDescent="0.3">
      <c r="A77" s="116" t="s">
        <v>38</v>
      </c>
      <c r="B77" s="117" t="s">
        <v>110</v>
      </c>
      <c r="C77" s="118">
        <f>Encargos!C35</f>
        <v>4.1999999999999997E-3</v>
      </c>
      <c r="D77" s="119">
        <f>C77*D37</f>
        <v>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2.75" customHeight="1" x14ac:dyDescent="0.3">
      <c r="A78" s="116" t="s">
        <v>40</v>
      </c>
      <c r="B78" s="117" t="s">
        <v>111</v>
      </c>
      <c r="C78" s="118">
        <f>Encargos!C36</f>
        <v>0.08</v>
      </c>
      <c r="D78" s="119">
        <f>C78*D77</f>
        <v>0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2.75" customHeight="1" x14ac:dyDescent="0.3">
      <c r="A79" s="116" t="s">
        <v>42</v>
      </c>
      <c r="B79" s="117" t="s">
        <v>112</v>
      </c>
      <c r="C79" s="118">
        <v>1E-4</v>
      </c>
      <c r="D79" s="119">
        <f>C79*D37</f>
        <v>0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2.75" customHeight="1" x14ac:dyDescent="0.3">
      <c r="A80" s="49" t="s">
        <v>44</v>
      </c>
      <c r="B80" s="103" t="s">
        <v>113</v>
      </c>
      <c r="C80" s="120">
        <v>1.9400000000000001E-2</v>
      </c>
      <c r="D80" s="71">
        <f>C80*D37</f>
        <v>0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21" customHeight="1" x14ac:dyDescent="0.3">
      <c r="A81" s="49" t="s">
        <v>70</v>
      </c>
      <c r="B81" s="103" t="s">
        <v>114</v>
      </c>
      <c r="C81" s="120">
        <f>C55</f>
        <v>0.33800000000000002</v>
      </c>
      <c r="D81" s="71">
        <f>C81*D80</f>
        <v>0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2.75" customHeight="1" x14ac:dyDescent="0.3">
      <c r="A82" s="49" t="s">
        <v>72</v>
      </c>
      <c r="B82" s="70" t="s">
        <v>115</v>
      </c>
      <c r="C82" s="120">
        <v>0.02</v>
      </c>
      <c r="D82" s="71">
        <f>C82*D37</f>
        <v>0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1:15" ht="20.25" customHeight="1" x14ac:dyDescent="0.3">
      <c r="A83" s="121"/>
      <c r="B83" s="121" t="s">
        <v>116</v>
      </c>
      <c r="C83" s="122">
        <f t="shared" ref="C83:D83" si="2">SUM(C77:C82)</f>
        <v>0.46170000000000005</v>
      </c>
      <c r="D83" s="123">
        <f t="shared" si="2"/>
        <v>0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</row>
    <row r="84" spans="1:15" ht="14.25" customHeight="1" x14ac:dyDescent="0.3">
      <c r="A84" s="293" t="s">
        <v>44</v>
      </c>
      <c r="B84" s="297" t="s">
        <v>117</v>
      </c>
      <c r="C84" s="298"/>
      <c r="D84" s="299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</row>
    <row r="85" spans="1:15" ht="22.5" customHeight="1" x14ac:dyDescent="0.3">
      <c r="A85" s="296"/>
      <c r="B85" s="300" t="s">
        <v>118</v>
      </c>
      <c r="C85" s="265"/>
      <c r="D85" s="301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</row>
    <row r="86" spans="1:15" ht="55.5" customHeight="1" x14ac:dyDescent="0.3">
      <c r="A86" s="294"/>
      <c r="B86" s="302" t="s">
        <v>119</v>
      </c>
      <c r="C86" s="303"/>
      <c r="D86" s="304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1:15" ht="15" customHeight="1" x14ac:dyDescent="0.3">
      <c r="A87" s="121" t="s">
        <v>70</v>
      </c>
      <c r="B87" s="300" t="s">
        <v>120</v>
      </c>
      <c r="C87" s="265"/>
      <c r="D87" s="301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ht="17.25" customHeight="1" x14ac:dyDescent="0.3">
      <c r="A88" s="293" t="s">
        <v>72</v>
      </c>
      <c r="B88" s="297" t="s">
        <v>121</v>
      </c>
      <c r="C88" s="298"/>
      <c r="D88" s="299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ht="15.75" customHeight="1" x14ac:dyDescent="0.3">
      <c r="A89" s="296"/>
      <c r="B89" s="300" t="s">
        <v>122</v>
      </c>
      <c r="C89" s="265"/>
      <c r="D89" s="301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ht="18.75" customHeight="1" x14ac:dyDescent="0.3">
      <c r="A90" s="294"/>
      <c r="B90" s="302" t="s">
        <v>123</v>
      </c>
      <c r="C90" s="303"/>
      <c r="D90" s="304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ht="12.75" customHeight="1" x14ac:dyDescent="0.3">
      <c r="A91" s="305" t="s">
        <v>124</v>
      </c>
      <c r="B91" s="248"/>
      <c r="C91" s="248"/>
      <c r="D91" s="263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ht="12.75" customHeight="1" x14ac:dyDescent="0.3">
      <c r="A92" s="112" t="s">
        <v>125</v>
      </c>
      <c r="B92" s="113" t="s">
        <v>126</v>
      </c>
      <c r="C92" s="124" t="s">
        <v>62</v>
      </c>
      <c r="D92" s="125" t="s">
        <v>63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ht="12.75" customHeight="1" x14ac:dyDescent="0.3">
      <c r="A93" s="28" t="s">
        <v>38</v>
      </c>
      <c r="B93" s="126" t="s">
        <v>127</v>
      </c>
      <c r="C93" s="101">
        <v>0</v>
      </c>
      <c r="D93" s="102">
        <f>C93*$D$37</f>
        <v>0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ht="12.75" customHeight="1" x14ac:dyDescent="0.3">
      <c r="A94" s="49" t="s">
        <v>40</v>
      </c>
      <c r="B94" s="70" t="s">
        <v>126</v>
      </c>
      <c r="C94" s="89">
        <v>1.67E-2</v>
      </c>
      <c r="D94" s="71">
        <f>C94*($D$37+D43)</f>
        <v>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12.75" customHeight="1" x14ac:dyDescent="0.3">
      <c r="A95" s="49" t="s">
        <v>42</v>
      </c>
      <c r="B95" s="103" t="s">
        <v>128</v>
      </c>
      <c r="C95" s="89">
        <f>Encargos!C46</f>
        <v>2.0000000000000001E-4</v>
      </c>
      <c r="D95" s="71">
        <f>C95*($D$37+D43)</f>
        <v>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ht="12.75" customHeight="1" x14ac:dyDescent="0.3">
      <c r="A96" s="49" t="s">
        <v>44</v>
      </c>
      <c r="B96" s="70" t="s">
        <v>129</v>
      </c>
      <c r="C96" s="89">
        <v>2.9999999999999997E-4</v>
      </c>
      <c r="D96" s="71">
        <f>C96*($D$37+D43)</f>
        <v>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1:15" ht="12.75" customHeight="1" x14ac:dyDescent="0.3">
      <c r="A97" s="49" t="s">
        <v>70</v>
      </c>
      <c r="B97" s="70" t="s">
        <v>130</v>
      </c>
      <c r="C97" s="89">
        <v>6.9999999999999999E-4</v>
      </c>
      <c r="D97" s="71">
        <f>C97*($D$37+D43)</f>
        <v>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1:15" ht="12.75" customHeight="1" x14ac:dyDescent="0.3">
      <c r="A98" s="30" t="s">
        <v>72</v>
      </c>
      <c r="B98" s="127" t="s">
        <v>131</v>
      </c>
      <c r="C98" s="93">
        <v>0</v>
      </c>
      <c r="D98" s="128">
        <f>C98*$D$37</f>
        <v>0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2.75" customHeight="1" x14ac:dyDescent="0.3">
      <c r="A99" s="96"/>
      <c r="B99" s="97" t="s">
        <v>80</v>
      </c>
      <c r="C99" s="129">
        <f t="shared" ref="C99:D99" si="3">SUM(C93:C98)</f>
        <v>1.7899999999999999E-2</v>
      </c>
      <c r="D99" s="130">
        <f t="shared" si="3"/>
        <v>0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5" ht="13.5" x14ac:dyDescent="0.3">
      <c r="A100" s="293" t="s">
        <v>38</v>
      </c>
      <c r="B100" s="297" t="s">
        <v>132</v>
      </c>
      <c r="C100" s="298"/>
      <c r="D100" s="299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 ht="13.5" x14ac:dyDescent="0.3">
      <c r="A101" s="294"/>
      <c r="B101" s="300" t="s">
        <v>133</v>
      </c>
      <c r="C101" s="265"/>
      <c r="D101" s="301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ht="36" customHeight="1" x14ac:dyDescent="0.3">
      <c r="A102" s="293" t="s">
        <v>40</v>
      </c>
      <c r="B102" s="297" t="s">
        <v>134</v>
      </c>
      <c r="C102" s="298"/>
      <c r="D102" s="298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ht="36" customHeight="1" x14ac:dyDescent="0.3">
      <c r="A103" s="296"/>
      <c r="B103" s="300" t="s">
        <v>135</v>
      </c>
      <c r="C103" s="265"/>
      <c r="D103" s="26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ht="15.75" customHeight="1" x14ac:dyDescent="0.3">
      <c r="A104" s="294"/>
      <c r="B104" s="300" t="s">
        <v>136</v>
      </c>
      <c r="C104" s="265"/>
      <c r="D104" s="301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 ht="13.5" x14ac:dyDescent="0.3">
      <c r="A105" s="293" t="s">
        <v>42</v>
      </c>
      <c r="B105" s="297" t="s">
        <v>137</v>
      </c>
      <c r="C105" s="298"/>
      <c r="D105" s="299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</row>
    <row r="106" spans="1:15" ht="16.5" customHeight="1" x14ac:dyDescent="0.3">
      <c r="A106" s="294"/>
      <c r="B106" s="300" t="s">
        <v>138</v>
      </c>
      <c r="C106" s="265"/>
      <c r="D106" s="26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 ht="18" customHeight="1" x14ac:dyDescent="0.3">
      <c r="A107" s="293" t="s">
        <v>44</v>
      </c>
      <c r="B107" s="297" t="s">
        <v>139</v>
      </c>
      <c r="C107" s="298"/>
      <c r="D107" s="299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1:15" ht="13.5" x14ac:dyDescent="0.3">
      <c r="A108" s="294"/>
      <c r="B108" s="300" t="s">
        <v>140</v>
      </c>
      <c r="C108" s="265"/>
      <c r="D108" s="26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1:15" ht="15" customHeight="1" x14ac:dyDescent="0.3">
      <c r="A109" s="293" t="s">
        <v>70</v>
      </c>
      <c r="B109" s="297" t="s">
        <v>141</v>
      </c>
      <c r="C109" s="298"/>
      <c r="D109" s="299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 ht="13.5" customHeight="1" x14ac:dyDescent="0.3">
      <c r="A110" s="294"/>
      <c r="B110" s="302" t="s">
        <v>142</v>
      </c>
      <c r="C110" s="303"/>
      <c r="D110" s="304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 ht="12.75" customHeight="1" x14ac:dyDescent="0.3">
      <c r="A111" s="83"/>
      <c r="B111" s="84"/>
      <c r="C111" s="84"/>
      <c r="D111" s="8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1:15" ht="12.75" customHeight="1" x14ac:dyDescent="0.3">
      <c r="A112" s="96" t="s">
        <v>143</v>
      </c>
      <c r="B112" s="131" t="s">
        <v>144</v>
      </c>
      <c r="C112" s="98" t="s">
        <v>62</v>
      </c>
      <c r="D112" s="99" t="s">
        <v>63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1:15" ht="12.75" customHeight="1" x14ac:dyDescent="0.3">
      <c r="A113" s="28" t="s">
        <v>38</v>
      </c>
      <c r="B113" s="126" t="s">
        <v>145</v>
      </c>
      <c r="C113" s="132"/>
      <c r="D113" s="102">
        <f>IF(C113="SIM",((D30/220*15*1.5)),0)</f>
        <v>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</row>
    <row r="114" spans="1:15" ht="12.75" customHeight="1" x14ac:dyDescent="0.3">
      <c r="A114" s="79"/>
      <c r="B114" s="80" t="s">
        <v>80</v>
      </c>
      <c r="C114" s="94"/>
      <c r="D114" s="82">
        <f>D113</f>
        <v>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</row>
    <row r="115" spans="1:15" ht="12.75" customHeight="1" x14ac:dyDescent="0.3">
      <c r="A115" s="52"/>
      <c r="B115" s="53"/>
      <c r="C115" s="53"/>
      <c r="D115" s="54"/>
    </row>
    <row r="116" spans="1:15" ht="12.75" customHeight="1" x14ac:dyDescent="0.3">
      <c r="A116" s="292" t="s">
        <v>146</v>
      </c>
      <c r="B116" s="253"/>
      <c r="C116" s="253"/>
      <c r="D116" s="253"/>
    </row>
    <row r="117" spans="1:15" ht="12.75" customHeight="1" x14ac:dyDescent="0.3">
      <c r="A117" s="133">
        <v>4</v>
      </c>
      <c r="B117" s="86" t="s">
        <v>147</v>
      </c>
      <c r="C117" s="87" t="s">
        <v>62</v>
      </c>
      <c r="D117" s="88" t="s">
        <v>63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</row>
    <row r="118" spans="1:15" ht="12.75" customHeight="1" x14ac:dyDescent="0.3">
      <c r="A118" s="49" t="s">
        <v>125</v>
      </c>
      <c r="B118" s="70" t="s">
        <v>126</v>
      </c>
      <c r="C118" s="70"/>
      <c r="D118" s="71">
        <f>SUM(D99+D114)</f>
        <v>0</v>
      </c>
    </row>
    <row r="119" spans="1:15" ht="12.75" customHeight="1" x14ac:dyDescent="0.3">
      <c r="A119" s="49" t="s">
        <v>143</v>
      </c>
      <c r="B119" s="134" t="s">
        <v>144</v>
      </c>
      <c r="C119" s="134"/>
      <c r="D119" s="78">
        <f>D113</f>
        <v>0</v>
      </c>
    </row>
    <row r="120" spans="1:15" ht="12.75" customHeight="1" x14ac:dyDescent="0.3">
      <c r="A120" s="135"/>
      <c r="B120" s="135" t="s">
        <v>148</v>
      </c>
      <c r="C120" s="81">
        <f t="shared" ref="C120:D120" si="4">SUM(C118:C119)</f>
        <v>0</v>
      </c>
      <c r="D120" s="82">
        <f t="shared" si="4"/>
        <v>0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 ht="12.75" customHeight="1" x14ac:dyDescent="0.3">
      <c r="A121" s="52"/>
      <c r="C121" s="53"/>
      <c r="D121" s="54"/>
    </row>
    <row r="122" spans="1:15" ht="12.75" customHeight="1" x14ac:dyDescent="0.3">
      <c r="A122" s="52"/>
      <c r="C122" s="53"/>
      <c r="D122" s="54"/>
    </row>
    <row r="123" spans="1:15" ht="12.75" customHeight="1" x14ac:dyDescent="0.3">
      <c r="A123" s="292" t="s">
        <v>149</v>
      </c>
      <c r="B123" s="253"/>
      <c r="C123" s="253"/>
      <c r="D123" s="254"/>
    </row>
    <row r="124" spans="1:15" ht="12.75" customHeight="1" x14ac:dyDescent="0.3">
      <c r="A124" s="67">
        <v>5</v>
      </c>
      <c r="B124" s="29" t="s">
        <v>150</v>
      </c>
      <c r="C124" s="68" t="s">
        <v>62</v>
      </c>
      <c r="D124" s="69" t="s">
        <v>63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</row>
    <row r="125" spans="1:15" ht="12.75" customHeight="1" x14ac:dyDescent="0.3">
      <c r="A125" s="49" t="s">
        <v>38</v>
      </c>
      <c r="B125" s="70" t="s">
        <v>151</v>
      </c>
      <c r="C125" s="91"/>
      <c r="D125" s="71"/>
    </row>
    <row r="126" spans="1:15" ht="12.75" customHeight="1" x14ac:dyDescent="0.3">
      <c r="A126" s="49" t="s">
        <v>40</v>
      </c>
      <c r="B126" s="70" t="s">
        <v>152</v>
      </c>
      <c r="C126" s="89"/>
      <c r="D126" s="71"/>
    </row>
    <row r="127" spans="1:15" ht="12.75" customHeight="1" x14ac:dyDescent="0.3">
      <c r="A127" s="49" t="s">
        <v>42</v>
      </c>
      <c r="B127" s="70" t="s">
        <v>153</v>
      </c>
      <c r="C127" s="89"/>
      <c r="D127" s="71"/>
    </row>
    <row r="128" spans="1:15" ht="12.75" customHeight="1" x14ac:dyDescent="0.3">
      <c r="A128" s="49" t="s">
        <v>44</v>
      </c>
      <c r="B128" s="70" t="s">
        <v>154</v>
      </c>
      <c r="C128" s="89"/>
      <c r="D128" s="71"/>
    </row>
    <row r="129" spans="1:15" ht="12.75" customHeight="1" x14ac:dyDescent="0.3">
      <c r="A129" s="30" t="s">
        <v>70</v>
      </c>
      <c r="B129" s="92" t="s">
        <v>155</v>
      </c>
      <c r="C129" s="93"/>
      <c r="D129" s="128"/>
    </row>
    <row r="130" spans="1:15" ht="12.75" customHeight="1" x14ac:dyDescent="0.3">
      <c r="A130" s="136"/>
      <c r="B130" s="97" t="s">
        <v>156</v>
      </c>
      <c r="C130" s="137">
        <f>SUM(C125:C128)</f>
        <v>0</v>
      </c>
      <c r="D130" s="130">
        <f>SUM(D125:D129)</f>
        <v>0</v>
      </c>
    </row>
    <row r="131" spans="1:15" ht="12.75" customHeight="1" x14ac:dyDescent="0.3">
      <c r="A131" s="70"/>
      <c r="B131" s="320" t="s">
        <v>157</v>
      </c>
      <c r="C131" s="248"/>
      <c r="D131" s="263"/>
    </row>
    <row r="132" spans="1:15" ht="12.75" customHeight="1" x14ac:dyDescent="0.3">
      <c r="A132" s="70" t="s">
        <v>44</v>
      </c>
      <c r="B132" s="320" t="s">
        <v>158</v>
      </c>
      <c r="C132" s="248"/>
      <c r="D132" s="263"/>
    </row>
    <row r="133" spans="1:15" ht="12.75" customHeight="1" x14ac:dyDescent="0.3">
      <c r="A133" s="70" t="s">
        <v>70</v>
      </c>
      <c r="B133" s="327" t="s">
        <v>159</v>
      </c>
      <c r="C133" s="248"/>
      <c r="D133" s="263"/>
    </row>
    <row r="134" spans="1:15" ht="12.75" customHeight="1" x14ac:dyDescent="0.3">
      <c r="A134" s="295" t="s">
        <v>160</v>
      </c>
      <c r="B134" s="265"/>
      <c r="C134" s="265"/>
      <c r="D134" s="284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</row>
    <row r="135" spans="1:15" ht="12.75" customHeight="1" x14ac:dyDescent="0.3">
      <c r="A135" s="79">
        <v>6</v>
      </c>
      <c r="B135" s="80" t="s">
        <v>161</v>
      </c>
      <c r="C135" s="138" t="s">
        <v>62</v>
      </c>
      <c r="D135" s="139" t="s">
        <v>63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</row>
    <row r="136" spans="1:15" ht="12.75" customHeight="1" x14ac:dyDescent="0.3">
      <c r="A136" s="116" t="s">
        <v>38</v>
      </c>
      <c r="B136" s="117" t="s">
        <v>162</v>
      </c>
      <c r="C136" s="140"/>
      <c r="D136" s="141">
        <f>C136*D152</f>
        <v>0</v>
      </c>
    </row>
    <row r="137" spans="1:15" ht="12.75" customHeight="1" x14ac:dyDescent="0.3">
      <c r="A137" s="49" t="s">
        <v>40</v>
      </c>
      <c r="B137" s="70" t="s">
        <v>163</v>
      </c>
      <c r="C137" s="89"/>
      <c r="D137" s="71">
        <f>C137*(D152+D136)</f>
        <v>0</v>
      </c>
    </row>
    <row r="138" spans="1:15" ht="12.75" customHeight="1" x14ac:dyDescent="0.3">
      <c r="A138" s="49" t="s">
        <v>42</v>
      </c>
      <c r="B138" s="70" t="s">
        <v>164</v>
      </c>
      <c r="C138" s="89"/>
      <c r="D138" s="71"/>
    </row>
    <row r="139" spans="1:15" ht="12.75" customHeight="1" x14ac:dyDescent="0.3">
      <c r="A139" s="49"/>
      <c r="B139" s="70" t="s">
        <v>165</v>
      </c>
      <c r="C139" s="89">
        <v>9.2499999999999999E-2</v>
      </c>
      <c r="D139" s="71">
        <f>C139*D154</f>
        <v>0</v>
      </c>
    </row>
    <row r="140" spans="1:15" ht="12.75" customHeight="1" x14ac:dyDescent="0.3">
      <c r="A140" s="49"/>
      <c r="B140" s="72" t="s">
        <v>166</v>
      </c>
      <c r="C140" s="89">
        <v>0</v>
      </c>
      <c r="D140" s="71"/>
    </row>
    <row r="141" spans="1:15" ht="12.75" customHeight="1" x14ac:dyDescent="0.3">
      <c r="A141" s="75"/>
      <c r="B141" s="76" t="s">
        <v>167</v>
      </c>
      <c r="C141" s="142">
        <v>0.05</v>
      </c>
      <c r="D141" s="78">
        <f>C141*D154</f>
        <v>0</v>
      </c>
    </row>
    <row r="142" spans="1:15" ht="12.75" customHeight="1" x14ac:dyDescent="0.3">
      <c r="A142" s="96"/>
      <c r="B142" s="97" t="s">
        <v>168</v>
      </c>
      <c r="C142" s="137">
        <f>SUM(C139:C141)</f>
        <v>0.14250000000000002</v>
      </c>
      <c r="D142" s="130">
        <f>SUM(D136:D141)</f>
        <v>0</v>
      </c>
    </row>
    <row r="143" spans="1:15" ht="12.75" customHeight="1" x14ac:dyDescent="0.3">
      <c r="A143" s="121"/>
      <c r="B143" s="320" t="s">
        <v>169</v>
      </c>
      <c r="C143" s="248"/>
      <c r="D143" s="263"/>
    </row>
    <row r="144" spans="1:15" ht="12.75" customHeight="1" x14ac:dyDescent="0.3">
      <c r="A144" s="121" t="s">
        <v>170</v>
      </c>
      <c r="B144" s="320" t="s">
        <v>171</v>
      </c>
      <c r="C144" s="248"/>
      <c r="D144" s="263"/>
    </row>
    <row r="145" spans="1:15" ht="12.75" customHeight="1" x14ac:dyDescent="0.3">
      <c r="A145" s="295" t="s">
        <v>172</v>
      </c>
      <c r="B145" s="265"/>
      <c r="C145" s="265"/>
      <c r="D145" s="284"/>
    </row>
    <row r="146" spans="1:15" ht="21" customHeight="1" x14ac:dyDescent="0.3">
      <c r="A146" s="143"/>
      <c r="B146" s="144" t="s">
        <v>173</v>
      </c>
      <c r="C146" s="138" t="s">
        <v>62</v>
      </c>
      <c r="D146" s="138" t="s">
        <v>63</v>
      </c>
    </row>
    <row r="147" spans="1:15" ht="12.75" customHeight="1" x14ac:dyDescent="0.3">
      <c r="A147" s="145" t="s">
        <v>38</v>
      </c>
      <c r="B147" s="146" t="s">
        <v>174</v>
      </c>
      <c r="C147" s="118">
        <v>0</v>
      </c>
      <c r="D147" s="147">
        <f>D37</f>
        <v>0</v>
      </c>
    </row>
    <row r="148" spans="1:15" ht="12.75" customHeight="1" x14ac:dyDescent="0.3">
      <c r="A148" s="58" t="s">
        <v>40</v>
      </c>
      <c r="B148" s="72" t="s">
        <v>175</v>
      </c>
      <c r="C148" s="120">
        <v>0</v>
      </c>
      <c r="D148" s="148">
        <f>D73</f>
        <v>0</v>
      </c>
    </row>
    <row r="149" spans="1:15" ht="12.75" customHeight="1" x14ac:dyDescent="0.3">
      <c r="A149" s="58" t="s">
        <v>42</v>
      </c>
      <c r="B149" s="72" t="s">
        <v>176</v>
      </c>
      <c r="C149" s="120">
        <v>0</v>
      </c>
      <c r="D149" s="148">
        <f>D83</f>
        <v>0</v>
      </c>
    </row>
    <row r="150" spans="1:15" ht="12.75" customHeight="1" x14ac:dyDescent="0.3">
      <c r="A150" s="58" t="s">
        <v>44</v>
      </c>
      <c r="B150" s="72" t="s">
        <v>177</v>
      </c>
      <c r="C150" s="120">
        <v>0</v>
      </c>
      <c r="D150" s="148">
        <f>D120</f>
        <v>0</v>
      </c>
    </row>
    <row r="151" spans="1:15" ht="12.75" customHeight="1" x14ac:dyDescent="0.3">
      <c r="A151" s="149" t="s">
        <v>70</v>
      </c>
      <c r="B151" s="76" t="s">
        <v>178</v>
      </c>
      <c r="C151" s="150">
        <v>0</v>
      </c>
      <c r="D151" s="151">
        <f>D130</f>
        <v>0</v>
      </c>
    </row>
    <row r="152" spans="1:15" ht="12.75" customHeight="1" x14ac:dyDescent="0.3">
      <c r="A152" s="319" t="s">
        <v>179</v>
      </c>
      <c r="B152" s="323"/>
      <c r="C152" s="152"/>
      <c r="D152" s="153">
        <f>SUM(D37+D73+D83+D99+D130)</f>
        <v>0</v>
      </c>
    </row>
    <row r="153" spans="1:15" ht="12.75" customHeight="1" x14ac:dyDescent="0.3">
      <c r="A153" s="112" t="s">
        <v>72</v>
      </c>
      <c r="B153" s="113" t="s">
        <v>180</v>
      </c>
      <c r="C153" s="154"/>
      <c r="D153" s="155">
        <f>D142</f>
        <v>0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</row>
    <row r="154" spans="1:15" ht="12.75" customHeight="1" x14ac:dyDescent="0.3">
      <c r="A154" s="319" t="s">
        <v>181</v>
      </c>
      <c r="B154" s="323"/>
      <c r="C154" s="81"/>
      <c r="D154" s="153">
        <f>ROUNDUP((D152+D136+D137)/(1-C142),2)</f>
        <v>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</row>
    <row r="155" spans="1:15" ht="12.75" customHeight="1" x14ac:dyDescent="0.3">
      <c r="A155" s="156"/>
      <c r="B155" s="157"/>
      <c r="C155" s="157"/>
      <c r="D155" s="158"/>
    </row>
    <row r="156" spans="1:15" ht="12.75" customHeight="1" x14ac:dyDescent="0.3">
      <c r="A156" s="324" t="s">
        <v>182</v>
      </c>
      <c r="B156" s="257"/>
      <c r="C156" s="257"/>
      <c r="D156" s="258"/>
    </row>
    <row r="157" spans="1:15" ht="12.75" customHeight="1" x14ac:dyDescent="0.3">
      <c r="A157" s="143"/>
      <c r="B157" s="325" t="s">
        <v>183</v>
      </c>
      <c r="C157" s="323"/>
      <c r="D157" s="138" t="s">
        <v>63</v>
      </c>
    </row>
    <row r="158" spans="1:15" ht="12.75" customHeight="1" x14ac:dyDescent="0.3">
      <c r="A158" s="159" t="s">
        <v>38</v>
      </c>
      <c r="B158" s="326" t="s">
        <v>184</v>
      </c>
      <c r="C158" s="323"/>
      <c r="D158" s="160">
        <f>D154</f>
        <v>0</v>
      </c>
    </row>
    <row r="159" spans="1:15" ht="12.75" customHeight="1" x14ac:dyDescent="0.3">
      <c r="A159" s="159" t="s">
        <v>40</v>
      </c>
      <c r="B159" s="326" t="s">
        <v>185</v>
      </c>
      <c r="C159" s="323"/>
      <c r="D159" s="161">
        <f>D158</f>
        <v>0</v>
      </c>
    </row>
    <row r="160" spans="1:15" ht="12.75" customHeight="1" x14ac:dyDescent="0.3">
      <c r="A160" s="162" t="s">
        <v>42</v>
      </c>
      <c r="B160" s="321" t="s">
        <v>186</v>
      </c>
      <c r="C160" s="322"/>
      <c r="D160" s="163">
        <f>D159*12</f>
        <v>0</v>
      </c>
    </row>
    <row r="161" spans="1:4" ht="23.25" customHeight="1" x14ac:dyDescent="0.3">
      <c r="A161" s="320" t="s">
        <v>187</v>
      </c>
      <c r="B161" s="248"/>
      <c r="C161" s="248"/>
      <c r="D161" s="263"/>
    </row>
    <row r="162" spans="1:4" ht="12.75" customHeight="1" x14ac:dyDescent="0.3">
      <c r="B162" s="1"/>
      <c r="C162" s="1"/>
      <c r="D162" s="1"/>
    </row>
    <row r="163" spans="1:4" ht="12.75" customHeight="1" x14ac:dyDescent="0.3">
      <c r="D163" s="164"/>
    </row>
    <row r="164" spans="1:4" ht="12.75" customHeight="1" x14ac:dyDescent="0.3">
      <c r="D164" s="164"/>
    </row>
    <row r="165" spans="1:4" ht="12.75" customHeight="1" x14ac:dyDescent="0.3">
      <c r="D165" s="164"/>
    </row>
    <row r="166" spans="1:4" ht="12.75" customHeight="1" x14ac:dyDescent="0.3">
      <c r="D166" s="164"/>
    </row>
    <row r="167" spans="1:4" ht="12.75" customHeight="1" x14ac:dyDescent="0.3">
      <c r="D167" s="164"/>
    </row>
    <row r="168" spans="1:4" ht="12.75" customHeight="1" x14ac:dyDescent="0.3">
      <c r="D168" s="164"/>
    </row>
    <row r="169" spans="1:4" ht="12.75" customHeight="1" x14ac:dyDescent="0.3">
      <c r="D169" s="164"/>
    </row>
    <row r="170" spans="1:4" ht="12.75" customHeight="1" x14ac:dyDescent="0.3">
      <c r="D170" s="164"/>
    </row>
    <row r="171" spans="1:4" ht="12.75" customHeight="1" x14ac:dyDescent="0.3">
      <c r="D171" s="164"/>
    </row>
    <row r="172" spans="1:4" ht="12.75" customHeight="1" x14ac:dyDescent="0.3">
      <c r="D172" s="164"/>
    </row>
    <row r="173" spans="1:4" ht="12.75" customHeight="1" x14ac:dyDescent="0.3">
      <c r="D173" s="164"/>
    </row>
    <row r="174" spans="1:4" ht="12.75" customHeight="1" x14ac:dyDescent="0.3">
      <c r="D174" s="164"/>
    </row>
    <row r="175" spans="1:4" ht="12.75" customHeight="1" x14ac:dyDescent="0.3">
      <c r="D175" s="164"/>
    </row>
    <row r="176" spans="1:4" ht="12.75" customHeight="1" x14ac:dyDescent="0.3">
      <c r="D176" s="164"/>
    </row>
    <row r="177" spans="4:4" ht="12.75" customHeight="1" x14ac:dyDescent="0.3">
      <c r="D177" s="164"/>
    </row>
    <row r="178" spans="4:4" ht="12.75" customHeight="1" x14ac:dyDescent="0.3">
      <c r="D178" s="164"/>
    </row>
    <row r="179" spans="4:4" ht="12.75" customHeight="1" x14ac:dyDescent="0.3">
      <c r="D179" s="164"/>
    </row>
    <row r="180" spans="4:4" ht="12.75" customHeight="1" x14ac:dyDescent="0.3">
      <c r="D180" s="164"/>
    </row>
    <row r="181" spans="4:4" ht="12.75" customHeight="1" x14ac:dyDescent="0.3">
      <c r="D181" s="164"/>
    </row>
    <row r="182" spans="4:4" ht="12.75" customHeight="1" x14ac:dyDescent="0.3">
      <c r="D182" s="164"/>
    </row>
    <row r="183" spans="4:4" ht="12.75" customHeight="1" x14ac:dyDescent="0.3">
      <c r="D183" s="164"/>
    </row>
    <row r="184" spans="4:4" ht="12.75" customHeight="1" x14ac:dyDescent="0.3">
      <c r="D184" s="164"/>
    </row>
    <row r="185" spans="4:4" ht="12.75" customHeight="1" x14ac:dyDescent="0.3">
      <c r="D185" s="164"/>
    </row>
    <row r="186" spans="4:4" ht="12.75" customHeight="1" x14ac:dyDescent="0.3">
      <c r="D186" s="164"/>
    </row>
    <row r="187" spans="4:4" ht="12.75" customHeight="1" x14ac:dyDescent="0.3">
      <c r="D187" s="164"/>
    </row>
    <row r="188" spans="4:4" ht="12.75" customHeight="1" x14ac:dyDescent="0.3">
      <c r="D188" s="164"/>
    </row>
    <row r="189" spans="4:4" ht="12.75" customHeight="1" x14ac:dyDescent="0.3">
      <c r="D189" s="164"/>
    </row>
    <row r="190" spans="4:4" ht="12.75" customHeight="1" x14ac:dyDescent="0.3">
      <c r="D190" s="164"/>
    </row>
    <row r="191" spans="4:4" ht="12.75" customHeight="1" x14ac:dyDescent="0.3">
      <c r="D191" s="164"/>
    </row>
    <row r="192" spans="4:4" ht="12.75" customHeight="1" x14ac:dyDescent="0.3">
      <c r="D192" s="164"/>
    </row>
    <row r="193" spans="4:4" ht="12.75" customHeight="1" x14ac:dyDescent="0.3">
      <c r="D193" s="164"/>
    </row>
    <row r="194" spans="4:4" ht="12.75" customHeight="1" x14ac:dyDescent="0.3">
      <c r="D194" s="164"/>
    </row>
    <row r="195" spans="4:4" ht="12.75" customHeight="1" x14ac:dyDescent="0.3">
      <c r="D195" s="164"/>
    </row>
    <row r="196" spans="4:4" ht="12.75" customHeight="1" x14ac:dyDescent="0.3">
      <c r="D196" s="164"/>
    </row>
    <row r="197" spans="4:4" ht="12.75" customHeight="1" x14ac:dyDescent="0.3">
      <c r="D197" s="164"/>
    </row>
    <row r="198" spans="4:4" ht="12.75" customHeight="1" x14ac:dyDescent="0.3">
      <c r="D198" s="164"/>
    </row>
    <row r="199" spans="4:4" ht="12.75" customHeight="1" x14ac:dyDescent="0.3">
      <c r="D199" s="164"/>
    </row>
    <row r="200" spans="4:4" ht="12.75" customHeight="1" x14ac:dyDescent="0.3">
      <c r="D200" s="164"/>
    </row>
    <row r="201" spans="4:4" ht="12.75" customHeight="1" x14ac:dyDescent="0.3">
      <c r="D201" s="164"/>
    </row>
    <row r="202" spans="4:4" ht="12.75" customHeight="1" x14ac:dyDescent="0.3">
      <c r="D202" s="164"/>
    </row>
    <row r="203" spans="4:4" ht="12.75" customHeight="1" x14ac:dyDescent="0.3">
      <c r="D203" s="164"/>
    </row>
    <row r="204" spans="4:4" ht="12.75" customHeight="1" x14ac:dyDescent="0.3">
      <c r="D204" s="164"/>
    </row>
    <row r="205" spans="4:4" ht="12.75" customHeight="1" x14ac:dyDescent="0.3">
      <c r="D205" s="164"/>
    </row>
    <row r="206" spans="4:4" ht="12.75" customHeight="1" x14ac:dyDescent="0.3">
      <c r="D206" s="164"/>
    </row>
    <row r="207" spans="4:4" ht="12.75" customHeight="1" x14ac:dyDescent="0.3">
      <c r="D207" s="164"/>
    </row>
    <row r="208" spans="4:4" ht="12.75" customHeight="1" x14ac:dyDescent="0.3">
      <c r="D208" s="164"/>
    </row>
    <row r="209" spans="4:4" ht="12.75" customHeight="1" x14ac:dyDescent="0.3">
      <c r="D209" s="164"/>
    </row>
    <row r="210" spans="4:4" ht="12.75" customHeight="1" x14ac:dyDescent="0.3">
      <c r="D210" s="164"/>
    </row>
    <row r="211" spans="4:4" ht="12.75" customHeight="1" x14ac:dyDescent="0.3">
      <c r="D211" s="164"/>
    </row>
    <row r="212" spans="4:4" ht="12.75" customHeight="1" x14ac:dyDescent="0.3">
      <c r="D212" s="164"/>
    </row>
    <row r="213" spans="4:4" ht="12.75" customHeight="1" x14ac:dyDescent="0.3">
      <c r="D213" s="164"/>
    </row>
    <row r="214" spans="4:4" ht="12.75" customHeight="1" x14ac:dyDescent="0.3">
      <c r="D214" s="164"/>
    </row>
    <row r="215" spans="4:4" ht="12.75" customHeight="1" x14ac:dyDescent="0.3">
      <c r="D215" s="164"/>
    </row>
    <row r="216" spans="4:4" ht="12.75" customHeight="1" x14ac:dyDescent="0.3">
      <c r="D216" s="164"/>
    </row>
    <row r="217" spans="4:4" ht="12.75" customHeight="1" x14ac:dyDescent="0.3">
      <c r="D217" s="164"/>
    </row>
    <row r="218" spans="4:4" ht="12.75" customHeight="1" x14ac:dyDescent="0.3">
      <c r="D218" s="164"/>
    </row>
    <row r="219" spans="4:4" ht="12.75" customHeight="1" x14ac:dyDescent="0.3">
      <c r="D219" s="164"/>
    </row>
    <row r="220" spans="4:4" ht="12.75" customHeight="1" x14ac:dyDescent="0.3">
      <c r="D220" s="164"/>
    </row>
    <row r="221" spans="4:4" ht="12.75" customHeight="1" x14ac:dyDescent="0.3">
      <c r="D221" s="164"/>
    </row>
    <row r="222" spans="4:4" ht="12.75" customHeight="1" x14ac:dyDescent="0.3">
      <c r="D222" s="164"/>
    </row>
    <row r="223" spans="4:4" ht="12.75" customHeight="1" x14ac:dyDescent="0.3">
      <c r="D223" s="164"/>
    </row>
    <row r="224" spans="4:4" ht="12.75" customHeight="1" x14ac:dyDescent="0.3">
      <c r="D224" s="164"/>
    </row>
    <row r="225" spans="4:4" ht="12.75" customHeight="1" x14ac:dyDescent="0.3">
      <c r="D225" s="164"/>
    </row>
    <row r="226" spans="4:4" ht="12.75" customHeight="1" x14ac:dyDescent="0.3">
      <c r="D226" s="164"/>
    </row>
    <row r="227" spans="4:4" ht="12.75" customHeight="1" x14ac:dyDescent="0.3">
      <c r="D227" s="164"/>
    </row>
    <row r="228" spans="4:4" ht="12.75" customHeight="1" x14ac:dyDescent="0.3">
      <c r="D228" s="164"/>
    </row>
    <row r="229" spans="4:4" ht="12.75" customHeight="1" x14ac:dyDescent="0.3">
      <c r="D229" s="164"/>
    </row>
    <row r="230" spans="4:4" ht="12.75" customHeight="1" x14ac:dyDescent="0.3">
      <c r="D230" s="164"/>
    </row>
    <row r="231" spans="4:4" ht="12.75" customHeight="1" x14ac:dyDescent="0.3">
      <c r="D231" s="164"/>
    </row>
    <row r="232" spans="4:4" ht="12.75" customHeight="1" x14ac:dyDescent="0.3">
      <c r="D232" s="164"/>
    </row>
    <row r="233" spans="4:4" ht="12.75" customHeight="1" x14ac:dyDescent="0.3">
      <c r="D233" s="164"/>
    </row>
    <row r="234" spans="4:4" ht="12.75" customHeight="1" x14ac:dyDescent="0.3">
      <c r="D234" s="164"/>
    </row>
    <row r="235" spans="4:4" ht="12.75" customHeight="1" x14ac:dyDescent="0.3">
      <c r="D235" s="164"/>
    </row>
    <row r="236" spans="4:4" ht="12.75" customHeight="1" x14ac:dyDescent="0.3">
      <c r="D236" s="164"/>
    </row>
    <row r="237" spans="4:4" ht="12.75" customHeight="1" x14ac:dyDescent="0.3">
      <c r="D237" s="164"/>
    </row>
    <row r="238" spans="4:4" ht="12.75" customHeight="1" x14ac:dyDescent="0.3">
      <c r="D238" s="164"/>
    </row>
    <row r="239" spans="4:4" ht="12.75" customHeight="1" x14ac:dyDescent="0.3">
      <c r="D239" s="164"/>
    </row>
    <row r="240" spans="4:4" ht="12.75" customHeight="1" x14ac:dyDescent="0.3">
      <c r="D240" s="164"/>
    </row>
    <row r="241" spans="4:4" ht="12.75" customHeight="1" x14ac:dyDescent="0.3">
      <c r="D241" s="164"/>
    </row>
    <row r="242" spans="4:4" ht="12.75" customHeight="1" x14ac:dyDescent="0.3">
      <c r="D242" s="164"/>
    </row>
    <row r="243" spans="4:4" ht="12.75" customHeight="1" x14ac:dyDescent="0.3">
      <c r="D243" s="164"/>
    </row>
    <row r="244" spans="4:4" ht="12.75" customHeight="1" x14ac:dyDescent="0.3">
      <c r="D244" s="164"/>
    </row>
    <row r="245" spans="4:4" ht="12.75" customHeight="1" x14ac:dyDescent="0.3">
      <c r="D245" s="164"/>
    </row>
    <row r="246" spans="4:4" ht="12.75" customHeight="1" x14ac:dyDescent="0.3">
      <c r="D246" s="164"/>
    </row>
    <row r="247" spans="4:4" ht="12.75" customHeight="1" x14ac:dyDescent="0.3">
      <c r="D247" s="164"/>
    </row>
    <row r="248" spans="4:4" ht="12.75" customHeight="1" x14ac:dyDescent="0.3">
      <c r="D248" s="164"/>
    </row>
    <row r="249" spans="4:4" ht="12.75" customHeight="1" x14ac:dyDescent="0.3">
      <c r="D249" s="164"/>
    </row>
    <row r="250" spans="4:4" ht="12.75" customHeight="1" x14ac:dyDescent="0.3">
      <c r="D250" s="164"/>
    </row>
    <row r="251" spans="4:4" ht="12.75" customHeight="1" x14ac:dyDescent="0.3">
      <c r="D251" s="164"/>
    </row>
    <row r="252" spans="4:4" ht="12.75" customHeight="1" x14ac:dyDescent="0.3">
      <c r="D252" s="164"/>
    </row>
    <row r="253" spans="4:4" ht="12.75" customHeight="1" x14ac:dyDescent="0.3">
      <c r="D253" s="164"/>
    </row>
    <row r="254" spans="4:4" ht="12.75" customHeight="1" x14ac:dyDescent="0.3">
      <c r="D254" s="164"/>
    </row>
    <row r="255" spans="4:4" ht="12.75" customHeight="1" x14ac:dyDescent="0.3">
      <c r="D255" s="164"/>
    </row>
    <row r="256" spans="4:4" ht="12.75" customHeight="1" x14ac:dyDescent="0.3">
      <c r="D256" s="164"/>
    </row>
    <row r="257" spans="4:4" ht="12.75" customHeight="1" x14ac:dyDescent="0.3">
      <c r="D257" s="164"/>
    </row>
    <row r="258" spans="4:4" ht="12.75" customHeight="1" x14ac:dyDescent="0.3">
      <c r="D258" s="164"/>
    </row>
    <row r="259" spans="4:4" ht="12.75" customHeight="1" x14ac:dyDescent="0.3">
      <c r="D259" s="164"/>
    </row>
    <row r="260" spans="4:4" ht="12.75" customHeight="1" x14ac:dyDescent="0.3">
      <c r="D260" s="164"/>
    </row>
    <row r="261" spans="4:4" ht="12.75" customHeight="1" x14ac:dyDescent="0.3">
      <c r="D261" s="164"/>
    </row>
    <row r="262" spans="4:4" ht="12.75" customHeight="1" x14ac:dyDescent="0.3">
      <c r="D262" s="164"/>
    </row>
    <row r="263" spans="4:4" ht="12.75" customHeight="1" x14ac:dyDescent="0.3">
      <c r="D263" s="164"/>
    </row>
    <row r="264" spans="4:4" ht="12.75" customHeight="1" x14ac:dyDescent="0.3">
      <c r="D264" s="164"/>
    </row>
    <row r="265" spans="4:4" ht="12.75" customHeight="1" x14ac:dyDescent="0.3">
      <c r="D265" s="164"/>
    </row>
    <row r="266" spans="4:4" ht="12.75" customHeight="1" x14ac:dyDescent="0.3">
      <c r="D266" s="164"/>
    </row>
    <row r="267" spans="4:4" ht="12.75" customHeight="1" x14ac:dyDescent="0.3">
      <c r="D267" s="164"/>
    </row>
    <row r="268" spans="4:4" ht="12.75" customHeight="1" x14ac:dyDescent="0.3">
      <c r="D268" s="164"/>
    </row>
    <row r="269" spans="4:4" ht="12.75" customHeight="1" x14ac:dyDescent="0.3">
      <c r="D269" s="164"/>
    </row>
    <row r="270" spans="4:4" ht="12.75" customHeight="1" x14ac:dyDescent="0.3">
      <c r="D270" s="164"/>
    </row>
    <row r="271" spans="4:4" ht="12.75" customHeight="1" x14ac:dyDescent="0.3">
      <c r="D271" s="164"/>
    </row>
    <row r="272" spans="4:4" ht="12.75" customHeight="1" x14ac:dyDescent="0.3">
      <c r="D272" s="164"/>
    </row>
    <row r="273" spans="4:4" ht="12.75" customHeight="1" x14ac:dyDescent="0.3">
      <c r="D273" s="164"/>
    </row>
    <row r="274" spans="4:4" ht="12.75" customHeight="1" x14ac:dyDescent="0.3">
      <c r="D274" s="164"/>
    </row>
    <row r="275" spans="4:4" ht="12.75" customHeight="1" x14ac:dyDescent="0.3">
      <c r="D275" s="164"/>
    </row>
    <row r="276" spans="4:4" ht="12.75" customHeight="1" x14ac:dyDescent="0.3">
      <c r="D276" s="164"/>
    </row>
    <row r="277" spans="4:4" ht="12.75" customHeight="1" x14ac:dyDescent="0.3">
      <c r="D277" s="164"/>
    </row>
    <row r="278" spans="4:4" ht="12.75" customHeight="1" x14ac:dyDescent="0.3">
      <c r="D278" s="164"/>
    </row>
    <row r="279" spans="4:4" ht="12.75" customHeight="1" x14ac:dyDescent="0.3">
      <c r="D279" s="164"/>
    </row>
    <row r="280" spans="4:4" ht="12.75" customHeight="1" x14ac:dyDescent="0.3">
      <c r="D280" s="164"/>
    </row>
    <row r="281" spans="4:4" ht="12.75" customHeight="1" x14ac:dyDescent="0.3">
      <c r="D281" s="164"/>
    </row>
    <row r="282" spans="4:4" ht="12.75" customHeight="1" x14ac:dyDescent="0.3">
      <c r="D282" s="164"/>
    </row>
    <row r="283" spans="4:4" ht="12.75" customHeight="1" x14ac:dyDescent="0.3">
      <c r="D283" s="164"/>
    </row>
    <row r="284" spans="4:4" ht="12.75" customHeight="1" x14ac:dyDescent="0.3">
      <c r="D284" s="164"/>
    </row>
    <row r="285" spans="4:4" ht="12.75" customHeight="1" x14ac:dyDescent="0.3">
      <c r="D285" s="164"/>
    </row>
    <row r="286" spans="4:4" ht="12.75" customHeight="1" x14ac:dyDescent="0.3">
      <c r="D286" s="164"/>
    </row>
    <row r="287" spans="4:4" ht="12.75" customHeight="1" x14ac:dyDescent="0.3">
      <c r="D287" s="164"/>
    </row>
    <row r="288" spans="4:4" ht="12.75" customHeight="1" x14ac:dyDescent="0.3">
      <c r="D288" s="164"/>
    </row>
    <row r="289" spans="4:4" ht="12.75" customHeight="1" x14ac:dyDescent="0.3">
      <c r="D289" s="164"/>
    </row>
    <row r="290" spans="4:4" ht="12.75" customHeight="1" x14ac:dyDescent="0.3">
      <c r="D290" s="164"/>
    </row>
    <row r="291" spans="4:4" ht="12.75" customHeight="1" x14ac:dyDescent="0.3">
      <c r="D291" s="164"/>
    </row>
    <row r="292" spans="4:4" ht="12.75" customHeight="1" x14ac:dyDescent="0.3">
      <c r="D292" s="164"/>
    </row>
    <row r="293" spans="4:4" ht="12.75" customHeight="1" x14ac:dyDescent="0.3">
      <c r="D293" s="164"/>
    </row>
    <row r="294" spans="4:4" ht="12.75" customHeight="1" x14ac:dyDescent="0.3">
      <c r="D294" s="164"/>
    </row>
    <row r="295" spans="4:4" ht="12.75" customHeight="1" x14ac:dyDescent="0.3">
      <c r="D295" s="164"/>
    </row>
    <row r="296" spans="4:4" ht="12.75" customHeight="1" x14ac:dyDescent="0.3">
      <c r="D296" s="164"/>
    </row>
    <row r="297" spans="4:4" ht="12.75" customHeight="1" x14ac:dyDescent="0.3">
      <c r="D297" s="164"/>
    </row>
    <row r="298" spans="4:4" ht="12.75" customHeight="1" x14ac:dyDescent="0.3">
      <c r="D298" s="164"/>
    </row>
    <row r="299" spans="4:4" ht="12.75" customHeight="1" x14ac:dyDescent="0.3">
      <c r="D299" s="164"/>
    </row>
    <row r="300" spans="4:4" ht="12.75" customHeight="1" x14ac:dyDescent="0.3">
      <c r="D300" s="164"/>
    </row>
    <row r="301" spans="4:4" ht="12.75" customHeight="1" x14ac:dyDescent="0.3">
      <c r="D301" s="164"/>
    </row>
    <row r="302" spans="4:4" ht="12.75" customHeight="1" x14ac:dyDescent="0.3">
      <c r="D302" s="164"/>
    </row>
    <row r="303" spans="4:4" ht="12.75" customHeight="1" x14ac:dyDescent="0.3">
      <c r="D303" s="164"/>
    </row>
    <row r="304" spans="4:4" ht="12.75" customHeight="1" x14ac:dyDescent="0.3">
      <c r="D304" s="164"/>
    </row>
    <row r="305" spans="4:4" ht="12.75" customHeight="1" x14ac:dyDescent="0.3">
      <c r="D305" s="164"/>
    </row>
    <row r="306" spans="4:4" ht="12.75" customHeight="1" x14ac:dyDescent="0.3">
      <c r="D306" s="164"/>
    </row>
    <row r="307" spans="4:4" ht="12.75" customHeight="1" x14ac:dyDescent="0.3">
      <c r="D307" s="164"/>
    </row>
    <row r="308" spans="4:4" ht="12.75" customHeight="1" x14ac:dyDescent="0.3">
      <c r="D308" s="164"/>
    </row>
    <row r="309" spans="4:4" ht="12.75" customHeight="1" x14ac:dyDescent="0.3">
      <c r="D309" s="164"/>
    </row>
    <row r="310" spans="4:4" ht="12.75" customHeight="1" x14ac:dyDescent="0.3">
      <c r="D310" s="164"/>
    </row>
    <row r="311" spans="4:4" ht="12.75" customHeight="1" x14ac:dyDescent="0.3">
      <c r="D311" s="164"/>
    </row>
    <row r="312" spans="4:4" ht="12.75" customHeight="1" x14ac:dyDescent="0.3">
      <c r="D312" s="164"/>
    </row>
    <row r="313" spans="4:4" ht="12.75" customHeight="1" x14ac:dyDescent="0.3">
      <c r="D313" s="164"/>
    </row>
    <row r="314" spans="4:4" ht="12.75" customHeight="1" x14ac:dyDescent="0.3">
      <c r="D314" s="164"/>
    </row>
    <row r="315" spans="4:4" ht="12.75" customHeight="1" x14ac:dyDescent="0.3">
      <c r="D315" s="164"/>
    </row>
    <row r="316" spans="4:4" ht="12.75" customHeight="1" x14ac:dyDescent="0.3">
      <c r="D316" s="164"/>
    </row>
    <row r="317" spans="4:4" ht="12.75" customHeight="1" x14ac:dyDescent="0.3">
      <c r="D317" s="164"/>
    </row>
    <row r="318" spans="4:4" ht="12.75" customHeight="1" x14ac:dyDescent="0.3">
      <c r="D318" s="164"/>
    </row>
    <row r="319" spans="4:4" ht="12.75" customHeight="1" x14ac:dyDescent="0.3">
      <c r="D319" s="164"/>
    </row>
    <row r="320" spans="4:4" ht="12.75" customHeight="1" x14ac:dyDescent="0.3">
      <c r="D320" s="164"/>
    </row>
    <row r="321" spans="4:4" ht="12.75" customHeight="1" x14ac:dyDescent="0.3">
      <c r="D321" s="164"/>
    </row>
    <row r="322" spans="4:4" ht="12.75" customHeight="1" x14ac:dyDescent="0.3">
      <c r="D322" s="164"/>
    </row>
    <row r="323" spans="4:4" ht="12.75" customHeight="1" x14ac:dyDescent="0.3">
      <c r="D323" s="164"/>
    </row>
    <row r="324" spans="4:4" ht="12.75" customHeight="1" x14ac:dyDescent="0.3">
      <c r="D324" s="164"/>
    </row>
    <row r="325" spans="4:4" ht="12.75" customHeight="1" x14ac:dyDescent="0.3">
      <c r="D325" s="164"/>
    </row>
    <row r="326" spans="4:4" ht="12.75" customHeight="1" x14ac:dyDescent="0.3">
      <c r="D326" s="164"/>
    </row>
    <row r="327" spans="4:4" ht="12.75" customHeight="1" x14ac:dyDescent="0.3">
      <c r="D327" s="164"/>
    </row>
    <row r="328" spans="4:4" ht="12.75" customHeight="1" x14ac:dyDescent="0.3">
      <c r="D328" s="164"/>
    </row>
    <row r="329" spans="4:4" ht="12.75" customHeight="1" x14ac:dyDescent="0.3">
      <c r="D329" s="164"/>
    </row>
    <row r="330" spans="4:4" ht="12.75" customHeight="1" x14ac:dyDescent="0.3">
      <c r="D330" s="164"/>
    </row>
    <row r="331" spans="4:4" ht="12.75" customHeight="1" x14ac:dyDescent="0.3">
      <c r="D331" s="164"/>
    </row>
    <row r="332" spans="4:4" ht="12.75" customHeight="1" x14ac:dyDescent="0.3">
      <c r="D332" s="164"/>
    </row>
    <row r="333" spans="4:4" ht="12.75" customHeight="1" x14ac:dyDescent="0.3">
      <c r="D333" s="164"/>
    </row>
    <row r="334" spans="4:4" ht="12.75" customHeight="1" x14ac:dyDescent="0.3">
      <c r="D334" s="164"/>
    </row>
    <row r="335" spans="4:4" ht="12.75" customHeight="1" x14ac:dyDescent="0.3">
      <c r="D335" s="164"/>
    </row>
    <row r="336" spans="4:4" ht="12.75" customHeight="1" x14ac:dyDescent="0.3">
      <c r="D336" s="164"/>
    </row>
    <row r="337" spans="4:4" ht="12.75" customHeight="1" x14ac:dyDescent="0.3">
      <c r="D337" s="164"/>
    </row>
    <row r="338" spans="4:4" ht="12.75" customHeight="1" x14ac:dyDescent="0.3">
      <c r="D338" s="164"/>
    </row>
    <row r="339" spans="4:4" ht="12.75" customHeight="1" x14ac:dyDescent="0.3">
      <c r="D339" s="164"/>
    </row>
    <row r="340" spans="4:4" ht="12.75" customHeight="1" x14ac:dyDescent="0.3">
      <c r="D340" s="164"/>
    </row>
    <row r="341" spans="4:4" ht="12.75" customHeight="1" x14ac:dyDescent="0.3">
      <c r="D341" s="164"/>
    </row>
    <row r="342" spans="4:4" ht="12.75" customHeight="1" x14ac:dyDescent="0.3">
      <c r="D342" s="164"/>
    </row>
    <row r="343" spans="4:4" ht="12.75" customHeight="1" x14ac:dyDescent="0.3">
      <c r="D343" s="164"/>
    </row>
    <row r="344" spans="4:4" ht="12.75" customHeight="1" x14ac:dyDescent="0.3">
      <c r="D344" s="164"/>
    </row>
    <row r="345" spans="4:4" ht="12.75" customHeight="1" x14ac:dyDescent="0.3">
      <c r="D345" s="164"/>
    </row>
    <row r="346" spans="4:4" ht="12.75" customHeight="1" x14ac:dyDescent="0.3">
      <c r="D346" s="164"/>
    </row>
    <row r="347" spans="4:4" ht="12.75" customHeight="1" x14ac:dyDescent="0.3">
      <c r="D347" s="164"/>
    </row>
    <row r="348" spans="4:4" ht="12.75" customHeight="1" x14ac:dyDescent="0.3">
      <c r="D348" s="164"/>
    </row>
    <row r="349" spans="4:4" ht="12.75" customHeight="1" x14ac:dyDescent="0.3">
      <c r="D349" s="164"/>
    </row>
    <row r="350" spans="4:4" ht="12.75" customHeight="1" x14ac:dyDescent="0.3">
      <c r="D350" s="164"/>
    </row>
    <row r="351" spans="4:4" ht="12.75" customHeight="1" x14ac:dyDescent="0.3">
      <c r="D351" s="164"/>
    </row>
    <row r="352" spans="4:4" ht="12.75" customHeight="1" x14ac:dyDescent="0.3">
      <c r="D352" s="164"/>
    </row>
    <row r="353" spans="4:4" ht="12.75" customHeight="1" x14ac:dyDescent="0.3">
      <c r="D353" s="164"/>
    </row>
    <row r="354" spans="4:4" ht="12.75" customHeight="1" x14ac:dyDescent="0.3">
      <c r="D354" s="164"/>
    </row>
    <row r="355" spans="4:4" ht="12.75" customHeight="1" x14ac:dyDescent="0.3">
      <c r="D355" s="164"/>
    </row>
    <row r="356" spans="4:4" ht="12.75" customHeight="1" x14ac:dyDescent="0.3">
      <c r="D356" s="164"/>
    </row>
    <row r="357" spans="4:4" ht="12.75" customHeight="1" x14ac:dyDescent="0.3">
      <c r="D357" s="164"/>
    </row>
    <row r="358" spans="4:4" ht="12.75" customHeight="1" x14ac:dyDescent="0.3">
      <c r="D358" s="164"/>
    </row>
    <row r="359" spans="4:4" ht="12.75" customHeight="1" x14ac:dyDescent="0.3">
      <c r="D359" s="164"/>
    </row>
    <row r="360" spans="4:4" ht="12.75" customHeight="1" x14ac:dyDescent="0.3">
      <c r="D360" s="164"/>
    </row>
    <row r="361" spans="4:4" ht="12.75" customHeight="1" x14ac:dyDescent="0.3">
      <c r="D361" s="164"/>
    </row>
    <row r="362" spans="4:4" ht="12.75" customHeight="1" x14ac:dyDescent="0.3">
      <c r="D362" s="164"/>
    </row>
    <row r="363" spans="4:4" ht="12.75" customHeight="1" x14ac:dyDescent="0.3">
      <c r="D363" s="164"/>
    </row>
    <row r="364" spans="4:4" ht="12.75" customHeight="1" x14ac:dyDescent="0.3">
      <c r="D364" s="164"/>
    </row>
    <row r="365" spans="4:4" ht="12.75" customHeight="1" x14ac:dyDescent="0.3">
      <c r="D365" s="164"/>
    </row>
    <row r="366" spans="4:4" ht="12.75" customHeight="1" x14ac:dyDescent="0.3">
      <c r="D366" s="164"/>
    </row>
    <row r="367" spans="4:4" ht="12.75" customHeight="1" x14ac:dyDescent="0.3">
      <c r="D367" s="164"/>
    </row>
    <row r="368" spans="4:4" ht="12.75" customHeight="1" x14ac:dyDescent="0.3">
      <c r="D368" s="164"/>
    </row>
    <row r="369" spans="4:4" ht="12.75" customHeight="1" x14ac:dyDescent="0.3">
      <c r="D369" s="164"/>
    </row>
    <row r="370" spans="4:4" ht="12.75" customHeight="1" x14ac:dyDescent="0.3">
      <c r="D370" s="164"/>
    </row>
    <row r="371" spans="4:4" ht="12.75" customHeight="1" x14ac:dyDescent="0.3">
      <c r="D371" s="164"/>
    </row>
    <row r="372" spans="4:4" ht="12.75" customHeight="1" x14ac:dyDescent="0.3">
      <c r="D372" s="164"/>
    </row>
    <row r="373" spans="4:4" ht="12.75" customHeight="1" x14ac:dyDescent="0.3">
      <c r="D373" s="164"/>
    </row>
    <row r="374" spans="4:4" ht="12.75" customHeight="1" x14ac:dyDescent="0.3">
      <c r="D374" s="164"/>
    </row>
    <row r="375" spans="4:4" ht="12.75" customHeight="1" x14ac:dyDescent="0.3">
      <c r="D375" s="164"/>
    </row>
    <row r="376" spans="4:4" ht="12.75" customHeight="1" x14ac:dyDescent="0.3">
      <c r="D376" s="164"/>
    </row>
    <row r="377" spans="4:4" ht="12.75" customHeight="1" x14ac:dyDescent="0.3">
      <c r="D377" s="164"/>
    </row>
    <row r="378" spans="4:4" ht="12.75" customHeight="1" x14ac:dyDescent="0.3">
      <c r="D378" s="164"/>
    </row>
    <row r="379" spans="4:4" ht="12.75" customHeight="1" x14ac:dyDescent="0.3">
      <c r="D379" s="164"/>
    </row>
    <row r="380" spans="4:4" ht="12.75" customHeight="1" x14ac:dyDescent="0.3">
      <c r="D380" s="164"/>
    </row>
    <row r="381" spans="4:4" ht="12.75" customHeight="1" x14ac:dyDescent="0.3">
      <c r="D381" s="164"/>
    </row>
    <row r="382" spans="4:4" ht="12.75" customHeight="1" x14ac:dyDescent="0.3">
      <c r="D382" s="164"/>
    </row>
    <row r="383" spans="4:4" ht="12.75" customHeight="1" x14ac:dyDescent="0.3">
      <c r="D383" s="164"/>
    </row>
    <row r="384" spans="4:4" ht="12.75" customHeight="1" x14ac:dyDescent="0.3">
      <c r="D384" s="164"/>
    </row>
    <row r="385" spans="4:4" ht="12.75" customHeight="1" x14ac:dyDescent="0.3">
      <c r="D385" s="164"/>
    </row>
    <row r="386" spans="4:4" ht="12.75" customHeight="1" x14ac:dyDescent="0.3">
      <c r="D386" s="164"/>
    </row>
    <row r="387" spans="4:4" ht="12.75" customHeight="1" x14ac:dyDescent="0.3">
      <c r="D387" s="164"/>
    </row>
    <row r="388" spans="4:4" ht="12.75" customHeight="1" x14ac:dyDescent="0.3">
      <c r="D388" s="164"/>
    </row>
    <row r="389" spans="4:4" ht="12.75" customHeight="1" x14ac:dyDescent="0.3">
      <c r="D389" s="164"/>
    </row>
    <row r="390" spans="4:4" ht="12.75" customHeight="1" x14ac:dyDescent="0.3">
      <c r="D390" s="164"/>
    </row>
    <row r="391" spans="4:4" ht="12.75" customHeight="1" x14ac:dyDescent="0.3">
      <c r="D391" s="164"/>
    </row>
    <row r="392" spans="4:4" ht="12.75" customHeight="1" x14ac:dyDescent="0.3">
      <c r="D392" s="164"/>
    </row>
    <row r="393" spans="4:4" ht="12.75" customHeight="1" x14ac:dyDescent="0.3">
      <c r="D393" s="164"/>
    </row>
    <row r="394" spans="4:4" ht="12.75" customHeight="1" x14ac:dyDescent="0.3">
      <c r="D394" s="164"/>
    </row>
    <row r="395" spans="4:4" ht="12.75" customHeight="1" x14ac:dyDescent="0.3">
      <c r="D395" s="164"/>
    </row>
    <row r="396" spans="4:4" ht="12.75" customHeight="1" x14ac:dyDescent="0.3">
      <c r="D396" s="164"/>
    </row>
    <row r="397" spans="4:4" ht="12.75" customHeight="1" x14ac:dyDescent="0.3">
      <c r="D397" s="164"/>
    </row>
    <row r="398" spans="4:4" ht="12.75" customHeight="1" x14ac:dyDescent="0.3">
      <c r="D398" s="164"/>
    </row>
    <row r="399" spans="4:4" ht="12.75" customHeight="1" x14ac:dyDescent="0.3">
      <c r="D399" s="164"/>
    </row>
    <row r="400" spans="4:4" ht="12.75" customHeight="1" x14ac:dyDescent="0.3">
      <c r="D400" s="164"/>
    </row>
    <row r="401" spans="4:4" ht="12.75" customHeight="1" x14ac:dyDescent="0.3">
      <c r="D401" s="164"/>
    </row>
    <row r="402" spans="4:4" ht="12.75" customHeight="1" x14ac:dyDescent="0.3">
      <c r="D402" s="164"/>
    </row>
    <row r="403" spans="4:4" ht="12.75" customHeight="1" x14ac:dyDescent="0.3">
      <c r="D403" s="164"/>
    </row>
    <row r="404" spans="4:4" ht="12.75" customHeight="1" x14ac:dyDescent="0.3">
      <c r="D404" s="164"/>
    </row>
    <row r="405" spans="4:4" ht="12.75" customHeight="1" x14ac:dyDescent="0.3">
      <c r="D405" s="164"/>
    </row>
    <row r="406" spans="4:4" ht="12.75" customHeight="1" x14ac:dyDescent="0.3">
      <c r="D406" s="164"/>
    </row>
    <row r="407" spans="4:4" ht="12.75" customHeight="1" x14ac:dyDescent="0.3">
      <c r="D407" s="164"/>
    </row>
    <row r="408" spans="4:4" ht="12.75" customHeight="1" x14ac:dyDescent="0.3">
      <c r="D408" s="164"/>
    </row>
    <row r="409" spans="4:4" ht="12.75" customHeight="1" x14ac:dyDescent="0.3">
      <c r="D409" s="164"/>
    </row>
    <row r="410" spans="4:4" ht="12.75" customHeight="1" x14ac:dyDescent="0.3">
      <c r="D410" s="164"/>
    </row>
    <row r="411" spans="4:4" ht="12.75" customHeight="1" x14ac:dyDescent="0.3">
      <c r="D411" s="164"/>
    </row>
    <row r="412" spans="4:4" ht="12.75" customHeight="1" x14ac:dyDescent="0.3">
      <c r="D412" s="164"/>
    </row>
    <row r="413" spans="4:4" ht="12.75" customHeight="1" x14ac:dyDescent="0.3">
      <c r="D413" s="164"/>
    </row>
    <row r="414" spans="4:4" ht="12.75" customHeight="1" x14ac:dyDescent="0.3">
      <c r="D414" s="164"/>
    </row>
    <row r="415" spans="4:4" ht="12.75" customHeight="1" x14ac:dyDescent="0.3">
      <c r="D415" s="164"/>
    </row>
    <row r="416" spans="4:4" ht="12.75" customHeight="1" x14ac:dyDescent="0.3">
      <c r="D416" s="164"/>
    </row>
    <row r="417" spans="4:4" ht="12.75" customHeight="1" x14ac:dyDescent="0.3">
      <c r="D417" s="164"/>
    </row>
    <row r="418" spans="4:4" ht="12.75" customHeight="1" x14ac:dyDescent="0.3">
      <c r="D418" s="164"/>
    </row>
    <row r="419" spans="4:4" ht="12.75" customHeight="1" x14ac:dyDescent="0.3">
      <c r="D419" s="164"/>
    </row>
    <row r="420" spans="4:4" ht="12.75" customHeight="1" x14ac:dyDescent="0.3">
      <c r="D420" s="164"/>
    </row>
    <row r="421" spans="4:4" ht="12.75" customHeight="1" x14ac:dyDescent="0.3">
      <c r="D421" s="164"/>
    </row>
    <row r="422" spans="4:4" ht="12.75" customHeight="1" x14ac:dyDescent="0.3">
      <c r="D422" s="164"/>
    </row>
    <row r="423" spans="4:4" ht="12.75" customHeight="1" x14ac:dyDescent="0.3">
      <c r="D423" s="164"/>
    </row>
    <row r="424" spans="4:4" ht="12.75" customHeight="1" x14ac:dyDescent="0.3">
      <c r="D424" s="164"/>
    </row>
    <row r="425" spans="4:4" ht="12.75" customHeight="1" x14ac:dyDescent="0.3">
      <c r="D425" s="164"/>
    </row>
    <row r="426" spans="4:4" ht="12.75" customHeight="1" x14ac:dyDescent="0.3">
      <c r="D426" s="164"/>
    </row>
    <row r="427" spans="4:4" ht="12.75" customHeight="1" x14ac:dyDescent="0.3">
      <c r="D427" s="164"/>
    </row>
    <row r="428" spans="4:4" ht="12.75" customHeight="1" x14ac:dyDescent="0.3">
      <c r="D428" s="164"/>
    </row>
    <row r="429" spans="4:4" ht="12.75" customHeight="1" x14ac:dyDescent="0.3">
      <c r="D429" s="164"/>
    </row>
    <row r="430" spans="4:4" ht="12.75" customHeight="1" x14ac:dyDescent="0.3">
      <c r="D430" s="164"/>
    </row>
    <row r="431" spans="4:4" ht="12.75" customHeight="1" x14ac:dyDescent="0.3">
      <c r="D431" s="164"/>
    </row>
    <row r="432" spans="4:4" ht="12.75" customHeight="1" x14ac:dyDescent="0.3">
      <c r="D432" s="164"/>
    </row>
    <row r="433" spans="4:4" ht="12.75" customHeight="1" x14ac:dyDescent="0.3">
      <c r="D433" s="164"/>
    </row>
    <row r="434" spans="4:4" ht="12.75" customHeight="1" x14ac:dyDescent="0.3">
      <c r="D434" s="164"/>
    </row>
    <row r="435" spans="4:4" ht="12.75" customHeight="1" x14ac:dyDescent="0.3">
      <c r="D435" s="164"/>
    </row>
    <row r="436" spans="4:4" ht="12.75" customHeight="1" x14ac:dyDescent="0.3">
      <c r="D436" s="164"/>
    </row>
    <row r="437" spans="4:4" ht="12.75" customHeight="1" x14ac:dyDescent="0.3">
      <c r="D437" s="164"/>
    </row>
    <row r="438" spans="4:4" ht="12.75" customHeight="1" x14ac:dyDescent="0.3">
      <c r="D438" s="164"/>
    </row>
    <row r="439" spans="4:4" ht="12.75" customHeight="1" x14ac:dyDescent="0.3">
      <c r="D439" s="164"/>
    </row>
    <row r="440" spans="4:4" ht="12.75" customHeight="1" x14ac:dyDescent="0.3">
      <c r="D440" s="164"/>
    </row>
    <row r="441" spans="4:4" ht="12.75" customHeight="1" x14ac:dyDescent="0.3">
      <c r="D441" s="164"/>
    </row>
    <row r="442" spans="4:4" ht="12.75" customHeight="1" x14ac:dyDescent="0.3">
      <c r="D442" s="164"/>
    </row>
    <row r="443" spans="4:4" ht="12.75" customHeight="1" x14ac:dyDescent="0.3">
      <c r="D443" s="164"/>
    </row>
    <row r="444" spans="4:4" ht="12.75" customHeight="1" x14ac:dyDescent="0.3">
      <c r="D444" s="164"/>
    </row>
    <row r="445" spans="4:4" ht="12.75" customHeight="1" x14ac:dyDescent="0.3">
      <c r="D445" s="164"/>
    </row>
    <row r="446" spans="4:4" ht="12.75" customHeight="1" x14ac:dyDescent="0.3">
      <c r="D446" s="164"/>
    </row>
    <row r="447" spans="4:4" ht="12.75" customHeight="1" x14ac:dyDescent="0.3">
      <c r="D447" s="164"/>
    </row>
    <row r="448" spans="4:4" ht="12.75" customHeight="1" x14ac:dyDescent="0.3">
      <c r="D448" s="164"/>
    </row>
    <row r="449" spans="4:4" ht="12.75" customHeight="1" x14ac:dyDescent="0.3">
      <c r="D449" s="164"/>
    </row>
    <row r="450" spans="4:4" ht="12.75" customHeight="1" x14ac:dyDescent="0.3">
      <c r="D450" s="164"/>
    </row>
    <row r="451" spans="4:4" ht="12.75" customHeight="1" x14ac:dyDescent="0.3">
      <c r="D451" s="164"/>
    </row>
    <row r="452" spans="4:4" ht="12.75" customHeight="1" x14ac:dyDescent="0.3">
      <c r="D452" s="164"/>
    </row>
    <row r="453" spans="4:4" ht="12.75" customHeight="1" x14ac:dyDescent="0.3">
      <c r="D453" s="164"/>
    </row>
    <row r="454" spans="4:4" ht="12.75" customHeight="1" x14ac:dyDescent="0.3">
      <c r="D454" s="164"/>
    </row>
    <row r="455" spans="4:4" ht="12.75" customHeight="1" x14ac:dyDescent="0.3">
      <c r="D455" s="164"/>
    </row>
    <row r="456" spans="4:4" ht="12.75" customHeight="1" x14ac:dyDescent="0.3">
      <c r="D456" s="164"/>
    </row>
    <row r="457" spans="4:4" ht="12.75" customHeight="1" x14ac:dyDescent="0.3">
      <c r="D457" s="164"/>
    </row>
    <row r="458" spans="4:4" ht="12.75" customHeight="1" x14ac:dyDescent="0.3">
      <c r="D458" s="164"/>
    </row>
    <row r="459" spans="4:4" ht="12.75" customHeight="1" x14ac:dyDescent="0.3">
      <c r="D459" s="164"/>
    </row>
    <row r="460" spans="4:4" ht="12.75" customHeight="1" x14ac:dyDescent="0.3">
      <c r="D460" s="164"/>
    </row>
    <row r="461" spans="4:4" ht="12.75" customHeight="1" x14ac:dyDescent="0.3">
      <c r="D461" s="164"/>
    </row>
    <row r="462" spans="4:4" ht="12.75" customHeight="1" x14ac:dyDescent="0.3">
      <c r="D462" s="164"/>
    </row>
    <row r="463" spans="4:4" ht="12.75" customHeight="1" x14ac:dyDescent="0.3">
      <c r="D463" s="164"/>
    </row>
    <row r="464" spans="4:4" ht="12.75" customHeight="1" x14ac:dyDescent="0.3">
      <c r="D464" s="164"/>
    </row>
    <row r="465" spans="4:4" ht="12.75" customHeight="1" x14ac:dyDescent="0.3">
      <c r="D465" s="164"/>
    </row>
    <row r="466" spans="4:4" ht="12.75" customHeight="1" x14ac:dyDescent="0.3">
      <c r="D466" s="164"/>
    </row>
    <row r="467" spans="4:4" ht="12.75" customHeight="1" x14ac:dyDescent="0.3">
      <c r="D467" s="164"/>
    </row>
    <row r="468" spans="4:4" ht="12.75" customHeight="1" x14ac:dyDescent="0.3">
      <c r="D468" s="164"/>
    </row>
    <row r="469" spans="4:4" ht="12.75" customHeight="1" x14ac:dyDescent="0.3">
      <c r="D469" s="164"/>
    </row>
    <row r="470" spans="4:4" ht="12.75" customHeight="1" x14ac:dyDescent="0.3">
      <c r="D470" s="164"/>
    </row>
    <row r="471" spans="4:4" ht="12.75" customHeight="1" x14ac:dyDescent="0.3">
      <c r="D471" s="164"/>
    </row>
    <row r="472" spans="4:4" ht="12.75" customHeight="1" x14ac:dyDescent="0.3">
      <c r="D472" s="164"/>
    </row>
    <row r="473" spans="4:4" ht="12.75" customHeight="1" x14ac:dyDescent="0.3">
      <c r="D473" s="164"/>
    </row>
    <row r="474" spans="4:4" ht="12.75" customHeight="1" x14ac:dyDescent="0.3">
      <c r="D474" s="164"/>
    </row>
    <row r="475" spans="4:4" ht="12.75" customHeight="1" x14ac:dyDescent="0.3">
      <c r="D475" s="164"/>
    </row>
    <row r="476" spans="4:4" ht="12.75" customHeight="1" x14ac:dyDescent="0.3">
      <c r="D476" s="164"/>
    </row>
    <row r="477" spans="4:4" ht="12.75" customHeight="1" x14ac:dyDescent="0.3">
      <c r="D477" s="164"/>
    </row>
    <row r="478" spans="4:4" ht="12.75" customHeight="1" x14ac:dyDescent="0.3">
      <c r="D478" s="164"/>
    </row>
    <row r="479" spans="4:4" ht="12.75" customHeight="1" x14ac:dyDescent="0.3">
      <c r="D479" s="164"/>
    </row>
    <row r="480" spans="4:4" ht="12.75" customHeight="1" x14ac:dyDescent="0.3">
      <c r="D480" s="164"/>
    </row>
    <row r="481" spans="4:4" ht="12.75" customHeight="1" x14ac:dyDescent="0.3">
      <c r="D481" s="164"/>
    </row>
    <row r="482" spans="4:4" ht="12.75" customHeight="1" x14ac:dyDescent="0.3">
      <c r="D482" s="164"/>
    </row>
    <row r="483" spans="4:4" ht="12.75" customHeight="1" x14ac:dyDescent="0.3">
      <c r="D483" s="164"/>
    </row>
    <row r="484" spans="4:4" ht="12.75" customHeight="1" x14ac:dyDescent="0.3">
      <c r="D484" s="164"/>
    </row>
    <row r="485" spans="4:4" ht="12.75" customHeight="1" x14ac:dyDescent="0.3">
      <c r="D485" s="164"/>
    </row>
    <row r="486" spans="4:4" ht="12.75" customHeight="1" x14ac:dyDescent="0.3">
      <c r="D486" s="164"/>
    </row>
    <row r="487" spans="4:4" ht="12.75" customHeight="1" x14ac:dyDescent="0.3">
      <c r="D487" s="164"/>
    </row>
    <row r="488" spans="4:4" ht="12.75" customHeight="1" x14ac:dyDescent="0.3">
      <c r="D488" s="164"/>
    </row>
    <row r="489" spans="4:4" ht="12.75" customHeight="1" x14ac:dyDescent="0.3">
      <c r="D489" s="164"/>
    </row>
    <row r="490" spans="4:4" ht="12.75" customHeight="1" x14ac:dyDescent="0.3">
      <c r="D490" s="164"/>
    </row>
    <row r="491" spans="4:4" ht="12.75" customHeight="1" x14ac:dyDescent="0.3">
      <c r="D491" s="164"/>
    </row>
    <row r="492" spans="4:4" ht="12.75" customHeight="1" x14ac:dyDescent="0.3">
      <c r="D492" s="164"/>
    </row>
    <row r="493" spans="4:4" ht="12.75" customHeight="1" x14ac:dyDescent="0.3">
      <c r="D493" s="164"/>
    </row>
    <row r="494" spans="4:4" ht="12.75" customHeight="1" x14ac:dyDescent="0.3">
      <c r="D494" s="164"/>
    </row>
    <row r="495" spans="4:4" ht="12.75" customHeight="1" x14ac:dyDescent="0.3">
      <c r="D495" s="164"/>
    </row>
    <row r="496" spans="4:4" ht="12.75" customHeight="1" x14ac:dyDescent="0.3">
      <c r="D496" s="164"/>
    </row>
    <row r="497" spans="4:4" ht="12.75" customHeight="1" x14ac:dyDescent="0.3">
      <c r="D497" s="164"/>
    </row>
    <row r="498" spans="4:4" ht="12.75" customHeight="1" x14ac:dyDescent="0.3">
      <c r="D498" s="164"/>
    </row>
    <row r="499" spans="4:4" ht="12.75" customHeight="1" x14ac:dyDescent="0.3">
      <c r="D499" s="164"/>
    </row>
    <row r="500" spans="4:4" ht="12.75" customHeight="1" x14ac:dyDescent="0.3">
      <c r="D500" s="164"/>
    </row>
    <row r="501" spans="4:4" ht="12.75" customHeight="1" x14ac:dyDescent="0.3">
      <c r="D501" s="164"/>
    </row>
    <row r="502" spans="4:4" ht="12.75" customHeight="1" x14ac:dyDescent="0.3">
      <c r="D502" s="164"/>
    </row>
    <row r="503" spans="4:4" ht="12.75" customHeight="1" x14ac:dyDescent="0.3">
      <c r="D503" s="164"/>
    </row>
    <row r="504" spans="4:4" ht="12.75" customHeight="1" x14ac:dyDescent="0.3">
      <c r="D504" s="164"/>
    </row>
    <row r="505" spans="4:4" ht="12.75" customHeight="1" x14ac:dyDescent="0.3">
      <c r="D505" s="164"/>
    </row>
    <row r="506" spans="4:4" ht="12.75" customHeight="1" x14ac:dyDescent="0.3">
      <c r="D506" s="164"/>
    </row>
    <row r="507" spans="4:4" ht="12.75" customHeight="1" x14ac:dyDescent="0.3">
      <c r="D507" s="164"/>
    </row>
    <row r="508" spans="4:4" ht="12.75" customHeight="1" x14ac:dyDescent="0.3">
      <c r="D508" s="164"/>
    </row>
    <row r="509" spans="4:4" ht="12.75" customHeight="1" x14ac:dyDescent="0.3">
      <c r="D509" s="164"/>
    </row>
    <row r="510" spans="4:4" ht="12.75" customHeight="1" x14ac:dyDescent="0.3">
      <c r="D510" s="164"/>
    </row>
    <row r="511" spans="4:4" ht="12.75" customHeight="1" x14ac:dyDescent="0.3">
      <c r="D511" s="164"/>
    </row>
    <row r="512" spans="4:4" ht="12.75" customHeight="1" x14ac:dyDescent="0.3">
      <c r="D512" s="164"/>
    </row>
    <row r="513" spans="4:4" ht="12.75" customHeight="1" x14ac:dyDescent="0.3">
      <c r="D513" s="164"/>
    </row>
    <row r="514" spans="4:4" ht="12.75" customHeight="1" x14ac:dyDescent="0.3">
      <c r="D514" s="164"/>
    </row>
    <row r="515" spans="4:4" ht="12.75" customHeight="1" x14ac:dyDescent="0.3">
      <c r="D515" s="164"/>
    </row>
    <row r="516" spans="4:4" ht="12.75" customHeight="1" x14ac:dyDescent="0.3">
      <c r="D516" s="164"/>
    </row>
    <row r="517" spans="4:4" ht="12.75" customHeight="1" x14ac:dyDescent="0.3">
      <c r="D517" s="164"/>
    </row>
    <row r="518" spans="4:4" ht="12.75" customHeight="1" x14ac:dyDescent="0.3">
      <c r="D518" s="164"/>
    </row>
    <row r="519" spans="4:4" ht="12.75" customHeight="1" x14ac:dyDescent="0.3">
      <c r="D519" s="164"/>
    </row>
    <row r="520" spans="4:4" ht="12.75" customHeight="1" x14ac:dyDescent="0.3">
      <c r="D520" s="164"/>
    </row>
    <row r="521" spans="4:4" ht="12.75" customHeight="1" x14ac:dyDescent="0.3">
      <c r="D521" s="164"/>
    </row>
    <row r="522" spans="4:4" ht="12.75" customHeight="1" x14ac:dyDescent="0.3">
      <c r="D522" s="164"/>
    </row>
    <row r="523" spans="4:4" ht="12.75" customHeight="1" x14ac:dyDescent="0.3">
      <c r="D523" s="164"/>
    </row>
    <row r="524" spans="4:4" ht="12.75" customHeight="1" x14ac:dyDescent="0.3">
      <c r="D524" s="164"/>
    </row>
    <row r="525" spans="4:4" ht="12.75" customHeight="1" x14ac:dyDescent="0.3">
      <c r="D525" s="164"/>
    </row>
    <row r="526" spans="4:4" ht="12.75" customHeight="1" x14ac:dyDescent="0.3">
      <c r="D526" s="164"/>
    </row>
    <row r="527" spans="4:4" ht="12.75" customHeight="1" x14ac:dyDescent="0.3">
      <c r="D527" s="164"/>
    </row>
    <row r="528" spans="4:4" ht="12.75" customHeight="1" x14ac:dyDescent="0.3">
      <c r="D528" s="164"/>
    </row>
    <row r="529" spans="4:4" ht="12.75" customHeight="1" x14ac:dyDescent="0.3">
      <c r="D529" s="164"/>
    </row>
    <row r="530" spans="4:4" ht="12.75" customHeight="1" x14ac:dyDescent="0.3">
      <c r="D530" s="164"/>
    </row>
    <row r="531" spans="4:4" ht="12.75" customHeight="1" x14ac:dyDescent="0.3">
      <c r="D531" s="164"/>
    </row>
    <row r="532" spans="4:4" ht="12.75" customHeight="1" x14ac:dyDescent="0.3">
      <c r="D532" s="164"/>
    </row>
    <row r="533" spans="4:4" ht="12.75" customHeight="1" x14ac:dyDescent="0.3">
      <c r="D533" s="164"/>
    </row>
    <row r="534" spans="4:4" ht="12.75" customHeight="1" x14ac:dyDescent="0.3">
      <c r="D534" s="164"/>
    </row>
    <row r="535" spans="4:4" ht="12.75" customHeight="1" x14ac:dyDescent="0.3">
      <c r="D535" s="164"/>
    </row>
    <row r="536" spans="4:4" ht="12.75" customHeight="1" x14ac:dyDescent="0.3">
      <c r="D536" s="164"/>
    </row>
    <row r="537" spans="4:4" ht="12.75" customHeight="1" x14ac:dyDescent="0.3">
      <c r="D537" s="164"/>
    </row>
    <row r="538" spans="4:4" ht="12.75" customHeight="1" x14ac:dyDescent="0.3">
      <c r="D538" s="164"/>
    </row>
    <row r="539" spans="4:4" ht="12.75" customHeight="1" x14ac:dyDescent="0.3">
      <c r="D539" s="164"/>
    </row>
    <row r="540" spans="4:4" ht="12.75" customHeight="1" x14ac:dyDescent="0.3">
      <c r="D540" s="164"/>
    </row>
    <row r="541" spans="4:4" ht="12.75" customHeight="1" x14ac:dyDescent="0.3">
      <c r="D541" s="164"/>
    </row>
    <row r="542" spans="4:4" ht="12.75" customHeight="1" x14ac:dyDescent="0.3">
      <c r="D542" s="164"/>
    </row>
    <row r="543" spans="4:4" ht="12.75" customHeight="1" x14ac:dyDescent="0.3">
      <c r="D543" s="164"/>
    </row>
    <row r="544" spans="4:4" ht="12.75" customHeight="1" x14ac:dyDescent="0.3">
      <c r="D544" s="164"/>
    </row>
    <row r="545" spans="4:4" ht="12.75" customHeight="1" x14ac:dyDescent="0.3">
      <c r="D545" s="164"/>
    </row>
    <row r="546" spans="4:4" ht="12.75" customHeight="1" x14ac:dyDescent="0.3">
      <c r="D546" s="164"/>
    </row>
    <row r="547" spans="4:4" ht="12.75" customHeight="1" x14ac:dyDescent="0.3">
      <c r="D547" s="164"/>
    </row>
    <row r="548" spans="4:4" ht="12.75" customHeight="1" x14ac:dyDescent="0.3">
      <c r="D548" s="164"/>
    </row>
    <row r="549" spans="4:4" ht="12.75" customHeight="1" x14ac:dyDescent="0.3">
      <c r="D549" s="164"/>
    </row>
    <row r="550" spans="4:4" ht="12.75" customHeight="1" x14ac:dyDescent="0.3">
      <c r="D550" s="164"/>
    </row>
    <row r="551" spans="4:4" ht="12.75" customHeight="1" x14ac:dyDescent="0.3">
      <c r="D551" s="164"/>
    </row>
    <row r="552" spans="4:4" ht="12.75" customHeight="1" x14ac:dyDescent="0.3">
      <c r="D552" s="164"/>
    </row>
    <row r="553" spans="4:4" ht="12.75" customHeight="1" x14ac:dyDescent="0.3">
      <c r="D553" s="164"/>
    </row>
    <row r="554" spans="4:4" ht="12.75" customHeight="1" x14ac:dyDescent="0.3">
      <c r="D554" s="164"/>
    </row>
    <row r="555" spans="4:4" ht="12.75" customHeight="1" x14ac:dyDescent="0.3">
      <c r="D555" s="164"/>
    </row>
    <row r="556" spans="4:4" ht="12.75" customHeight="1" x14ac:dyDescent="0.3">
      <c r="D556" s="164"/>
    </row>
    <row r="557" spans="4:4" ht="12.75" customHeight="1" x14ac:dyDescent="0.3">
      <c r="D557" s="164"/>
    </row>
    <row r="558" spans="4:4" ht="12.75" customHeight="1" x14ac:dyDescent="0.3">
      <c r="D558" s="164"/>
    </row>
    <row r="559" spans="4:4" ht="12.75" customHeight="1" x14ac:dyDescent="0.3">
      <c r="D559" s="164"/>
    </row>
    <row r="560" spans="4:4" ht="12.75" customHeight="1" x14ac:dyDescent="0.3">
      <c r="D560" s="164"/>
    </row>
    <row r="561" spans="4:4" ht="12.75" customHeight="1" x14ac:dyDescent="0.3">
      <c r="D561" s="164"/>
    </row>
    <row r="562" spans="4:4" ht="12.75" customHeight="1" x14ac:dyDescent="0.3">
      <c r="D562" s="164"/>
    </row>
    <row r="563" spans="4:4" ht="12.75" customHeight="1" x14ac:dyDescent="0.3">
      <c r="D563" s="164"/>
    </row>
    <row r="564" spans="4:4" ht="12.75" customHeight="1" x14ac:dyDescent="0.3">
      <c r="D564" s="164"/>
    </row>
    <row r="565" spans="4:4" ht="12.75" customHeight="1" x14ac:dyDescent="0.3">
      <c r="D565" s="164"/>
    </row>
    <row r="566" spans="4:4" ht="12.75" customHeight="1" x14ac:dyDescent="0.3">
      <c r="D566" s="164"/>
    </row>
    <row r="567" spans="4:4" ht="12.75" customHeight="1" x14ac:dyDescent="0.3">
      <c r="D567" s="164"/>
    </row>
    <row r="568" spans="4:4" ht="12.75" customHeight="1" x14ac:dyDescent="0.3">
      <c r="D568" s="164"/>
    </row>
    <row r="569" spans="4:4" ht="12.75" customHeight="1" x14ac:dyDescent="0.3">
      <c r="D569" s="164"/>
    </row>
    <row r="570" spans="4:4" ht="12.75" customHeight="1" x14ac:dyDescent="0.3">
      <c r="D570" s="164"/>
    </row>
    <row r="571" spans="4:4" ht="12.75" customHeight="1" x14ac:dyDescent="0.3">
      <c r="D571" s="164"/>
    </row>
    <row r="572" spans="4:4" ht="12.75" customHeight="1" x14ac:dyDescent="0.3">
      <c r="D572" s="164"/>
    </row>
    <row r="573" spans="4:4" ht="12.75" customHeight="1" x14ac:dyDescent="0.3">
      <c r="D573" s="164"/>
    </row>
    <row r="574" spans="4:4" ht="12.75" customHeight="1" x14ac:dyDescent="0.3">
      <c r="D574" s="164"/>
    </row>
    <row r="575" spans="4:4" ht="12.75" customHeight="1" x14ac:dyDescent="0.3">
      <c r="D575" s="164"/>
    </row>
    <row r="576" spans="4:4" ht="12.75" customHeight="1" x14ac:dyDescent="0.3">
      <c r="D576" s="164"/>
    </row>
    <row r="577" spans="4:4" ht="12.75" customHeight="1" x14ac:dyDescent="0.3">
      <c r="D577" s="164"/>
    </row>
    <row r="578" spans="4:4" ht="12.75" customHeight="1" x14ac:dyDescent="0.3">
      <c r="D578" s="164"/>
    </row>
    <row r="579" spans="4:4" ht="12.75" customHeight="1" x14ac:dyDescent="0.3">
      <c r="D579" s="164"/>
    </row>
    <row r="580" spans="4:4" ht="12.75" customHeight="1" x14ac:dyDescent="0.3">
      <c r="D580" s="164"/>
    </row>
    <row r="581" spans="4:4" ht="12.75" customHeight="1" x14ac:dyDescent="0.3">
      <c r="D581" s="164"/>
    </row>
    <row r="582" spans="4:4" ht="12.75" customHeight="1" x14ac:dyDescent="0.3">
      <c r="D582" s="164"/>
    </row>
    <row r="583" spans="4:4" ht="12.75" customHeight="1" x14ac:dyDescent="0.3">
      <c r="D583" s="164"/>
    </row>
    <row r="584" spans="4:4" ht="12.75" customHeight="1" x14ac:dyDescent="0.3">
      <c r="D584" s="164"/>
    </row>
    <row r="585" spans="4:4" ht="12.75" customHeight="1" x14ac:dyDescent="0.3">
      <c r="D585" s="164"/>
    </row>
    <row r="586" spans="4:4" ht="12.75" customHeight="1" x14ac:dyDescent="0.3">
      <c r="D586" s="164"/>
    </row>
    <row r="587" spans="4:4" ht="12.75" customHeight="1" x14ac:dyDescent="0.3">
      <c r="D587" s="164"/>
    </row>
    <row r="588" spans="4:4" ht="12.75" customHeight="1" x14ac:dyDescent="0.3">
      <c r="D588" s="164"/>
    </row>
    <row r="589" spans="4:4" ht="12.75" customHeight="1" x14ac:dyDescent="0.3">
      <c r="D589" s="164"/>
    </row>
    <row r="590" spans="4:4" ht="12.75" customHeight="1" x14ac:dyDescent="0.3">
      <c r="D590" s="164"/>
    </row>
    <row r="591" spans="4:4" ht="12.75" customHeight="1" x14ac:dyDescent="0.3">
      <c r="D591" s="164"/>
    </row>
    <row r="592" spans="4:4" ht="12.75" customHeight="1" x14ac:dyDescent="0.3">
      <c r="D592" s="164"/>
    </row>
    <row r="593" spans="4:4" ht="12.75" customHeight="1" x14ac:dyDescent="0.3">
      <c r="D593" s="164"/>
    </row>
    <row r="594" spans="4:4" ht="12.75" customHeight="1" x14ac:dyDescent="0.3">
      <c r="D594" s="164"/>
    </row>
    <row r="595" spans="4:4" ht="12.75" customHeight="1" x14ac:dyDescent="0.3">
      <c r="D595" s="164"/>
    </row>
    <row r="596" spans="4:4" ht="12.75" customHeight="1" x14ac:dyDescent="0.3">
      <c r="D596" s="164"/>
    </row>
    <row r="597" spans="4:4" ht="12.75" customHeight="1" x14ac:dyDescent="0.3">
      <c r="D597" s="164"/>
    </row>
    <row r="598" spans="4:4" ht="12.75" customHeight="1" x14ac:dyDescent="0.3">
      <c r="D598" s="164"/>
    </row>
    <row r="599" spans="4:4" ht="12.75" customHeight="1" x14ac:dyDescent="0.3">
      <c r="D599" s="164"/>
    </row>
    <row r="600" spans="4:4" ht="12.75" customHeight="1" x14ac:dyDescent="0.3">
      <c r="D600" s="164"/>
    </row>
    <row r="601" spans="4:4" ht="12.75" customHeight="1" x14ac:dyDescent="0.3">
      <c r="D601" s="164"/>
    </row>
    <row r="602" spans="4:4" ht="12.75" customHeight="1" x14ac:dyDescent="0.3">
      <c r="D602" s="164"/>
    </row>
    <row r="603" spans="4:4" ht="12.75" customHeight="1" x14ac:dyDescent="0.3">
      <c r="D603" s="164"/>
    </row>
    <row r="604" spans="4:4" ht="12.75" customHeight="1" x14ac:dyDescent="0.3">
      <c r="D604" s="164"/>
    </row>
    <row r="605" spans="4:4" ht="12.75" customHeight="1" x14ac:dyDescent="0.3">
      <c r="D605" s="164"/>
    </row>
    <row r="606" spans="4:4" ht="12.75" customHeight="1" x14ac:dyDescent="0.3">
      <c r="D606" s="164"/>
    </row>
    <row r="607" spans="4:4" ht="12.75" customHeight="1" x14ac:dyDescent="0.3">
      <c r="D607" s="164"/>
    </row>
    <row r="608" spans="4:4" ht="12.75" customHeight="1" x14ac:dyDescent="0.3">
      <c r="D608" s="164"/>
    </row>
    <row r="609" spans="4:4" ht="12.75" customHeight="1" x14ac:dyDescent="0.3">
      <c r="D609" s="164"/>
    </row>
    <row r="610" spans="4:4" ht="12.75" customHeight="1" x14ac:dyDescent="0.3">
      <c r="D610" s="164"/>
    </row>
    <row r="611" spans="4:4" ht="12.75" customHeight="1" x14ac:dyDescent="0.3">
      <c r="D611" s="164"/>
    </row>
    <row r="612" spans="4:4" ht="12.75" customHeight="1" x14ac:dyDescent="0.3">
      <c r="D612" s="164"/>
    </row>
    <row r="613" spans="4:4" ht="12.75" customHeight="1" x14ac:dyDescent="0.3">
      <c r="D613" s="164"/>
    </row>
    <row r="614" spans="4:4" ht="12.75" customHeight="1" x14ac:dyDescent="0.3">
      <c r="D614" s="164"/>
    </row>
    <row r="615" spans="4:4" ht="12.75" customHeight="1" x14ac:dyDescent="0.3">
      <c r="D615" s="164"/>
    </row>
    <row r="616" spans="4:4" ht="12.75" customHeight="1" x14ac:dyDescent="0.3">
      <c r="D616" s="164"/>
    </row>
    <row r="617" spans="4:4" ht="12.75" customHeight="1" x14ac:dyDescent="0.3">
      <c r="D617" s="164"/>
    </row>
    <row r="618" spans="4:4" ht="12.75" customHeight="1" x14ac:dyDescent="0.3">
      <c r="D618" s="164"/>
    </row>
    <row r="619" spans="4:4" ht="12.75" customHeight="1" x14ac:dyDescent="0.3">
      <c r="D619" s="164"/>
    </row>
    <row r="620" spans="4:4" ht="12.75" customHeight="1" x14ac:dyDescent="0.3">
      <c r="D620" s="164"/>
    </row>
    <row r="621" spans="4:4" ht="12.75" customHeight="1" x14ac:dyDescent="0.3">
      <c r="D621" s="164"/>
    </row>
    <row r="622" spans="4:4" ht="12.75" customHeight="1" x14ac:dyDescent="0.3">
      <c r="D622" s="164"/>
    </row>
    <row r="623" spans="4:4" ht="12.75" customHeight="1" x14ac:dyDescent="0.3">
      <c r="D623" s="164"/>
    </row>
    <row r="624" spans="4:4" ht="12.75" customHeight="1" x14ac:dyDescent="0.3">
      <c r="D624" s="164"/>
    </row>
    <row r="625" spans="4:4" ht="12.75" customHeight="1" x14ac:dyDescent="0.3">
      <c r="D625" s="164"/>
    </row>
    <row r="626" spans="4:4" ht="12.75" customHeight="1" x14ac:dyDescent="0.3">
      <c r="D626" s="164"/>
    </row>
    <row r="627" spans="4:4" ht="12.75" customHeight="1" x14ac:dyDescent="0.3">
      <c r="D627" s="164"/>
    </row>
    <row r="628" spans="4:4" ht="12.75" customHeight="1" x14ac:dyDescent="0.3">
      <c r="D628" s="164"/>
    </row>
    <row r="629" spans="4:4" ht="12.75" customHeight="1" x14ac:dyDescent="0.3">
      <c r="D629" s="164"/>
    </row>
    <row r="630" spans="4:4" ht="12.75" customHeight="1" x14ac:dyDescent="0.3">
      <c r="D630" s="164"/>
    </row>
    <row r="631" spans="4:4" ht="12.75" customHeight="1" x14ac:dyDescent="0.3">
      <c r="D631" s="164"/>
    </row>
    <row r="632" spans="4:4" ht="12.75" customHeight="1" x14ac:dyDescent="0.3">
      <c r="D632" s="164"/>
    </row>
    <row r="633" spans="4:4" ht="12.75" customHeight="1" x14ac:dyDescent="0.3">
      <c r="D633" s="164"/>
    </row>
    <row r="634" spans="4:4" ht="12.75" customHeight="1" x14ac:dyDescent="0.3">
      <c r="D634" s="164"/>
    </row>
    <row r="635" spans="4:4" ht="12.75" customHeight="1" x14ac:dyDescent="0.3">
      <c r="D635" s="164"/>
    </row>
    <row r="636" spans="4:4" ht="12.75" customHeight="1" x14ac:dyDescent="0.3">
      <c r="D636" s="164"/>
    </row>
    <row r="637" spans="4:4" ht="12.75" customHeight="1" x14ac:dyDescent="0.3">
      <c r="D637" s="164"/>
    </row>
    <row r="638" spans="4:4" ht="12.75" customHeight="1" x14ac:dyDescent="0.3">
      <c r="D638" s="164"/>
    </row>
    <row r="639" spans="4:4" ht="12.75" customHeight="1" x14ac:dyDescent="0.3">
      <c r="D639" s="164"/>
    </row>
    <row r="640" spans="4:4" ht="12.75" customHeight="1" x14ac:dyDescent="0.3">
      <c r="D640" s="164"/>
    </row>
    <row r="641" spans="4:4" ht="12.75" customHeight="1" x14ac:dyDescent="0.3">
      <c r="D641" s="164"/>
    </row>
    <row r="642" spans="4:4" ht="12.75" customHeight="1" x14ac:dyDescent="0.3">
      <c r="D642" s="164"/>
    </row>
    <row r="643" spans="4:4" ht="12.75" customHeight="1" x14ac:dyDescent="0.3">
      <c r="D643" s="164"/>
    </row>
    <row r="644" spans="4:4" ht="12.75" customHeight="1" x14ac:dyDescent="0.3">
      <c r="D644" s="164"/>
    </row>
    <row r="645" spans="4:4" ht="12.75" customHeight="1" x14ac:dyDescent="0.3">
      <c r="D645" s="164"/>
    </row>
    <row r="646" spans="4:4" ht="12.75" customHeight="1" x14ac:dyDescent="0.3">
      <c r="D646" s="164"/>
    </row>
    <row r="647" spans="4:4" ht="12.75" customHeight="1" x14ac:dyDescent="0.3">
      <c r="D647" s="164"/>
    </row>
    <row r="648" spans="4:4" ht="12.75" customHeight="1" x14ac:dyDescent="0.3">
      <c r="D648" s="164"/>
    </row>
    <row r="649" spans="4:4" ht="12.75" customHeight="1" x14ac:dyDescent="0.3">
      <c r="D649" s="164"/>
    </row>
    <row r="650" spans="4:4" ht="12.75" customHeight="1" x14ac:dyDescent="0.3">
      <c r="D650" s="164"/>
    </row>
    <row r="651" spans="4:4" ht="12.75" customHeight="1" x14ac:dyDescent="0.3">
      <c r="D651" s="164"/>
    </row>
    <row r="652" spans="4:4" ht="12.75" customHeight="1" x14ac:dyDescent="0.3">
      <c r="D652" s="164"/>
    </row>
    <row r="653" spans="4:4" ht="12.75" customHeight="1" x14ac:dyDescent="0.3">
      <c r="D653" s="164"/>
    </row>
    <row r="654" spans="4:4" ht="12.75" customHeight="1" x14ac:dyDescent="0.3">
      <c r="D654" s="164"/>
    </row>
    <row r="655" spans="4:4" ht="12.75" customHeight="1" x14ac:dyDescent="0.3">
      <c r="D655" s="164"/>
    </row>
    <row r="656" spans="4:4" ht="12.75" customHeight="1" x14ac:dyDescent="0.3">
      <c r="D656" s="164"/>
    </row>
    <row r="657" spans="4:4" ht="12.75" customHeight="1" x14ac:dyDescent="0.3">
      <c r="D657" s="164"/>
    </row>
    <row r="658" spans="4:4" ht="12.75" customHeight="1" x14ac:dyDescent="0.3">
      <c r="D658" s="164"/>
    </row>
    <row r="659" spans="4:4" ht="12.75" customHeight="1" x14ac:dyDescent="0.3">
      <c r="D659" s="164"/>
    </row>
    <row r="660" spans="4:4" ht="12.75" customHeight="1" x14ac:dyDescent="0.3">
      <c r="D660" s="164"/>
    </row>
    <row r="661" spans="4:4" ht="12.75" customHeight="1" x14ac:dyDescent="0.3">
      <c r="D661" s="164"/>
    </row>
    <row r="662" spans="4:4" ht="12.75" customHeight="1" x14ac:dyDescent="0.3">
      <c r="D662" s="164"/>
    </row>
    <row r="663" spans="4:4" ht="12.75" customHeight="1" x14ac:dyDescent="0.3">
      <c r="D663" s="164"/>
    </row>
    <row r="664" spans="4:4" ht="12.75" customHeight="1" x14ac:dyDescent="0.3">
      <c r="D664" s="164"/>
    </row>
    <row r="665" spans="4:4" ht="12.75" customHeight="1" x14ac:dyDescent="0.3">
      <c r="D665" s="164"/>
    </row>
    <row r="666" spans="4:4" ht="12.75" customHeight="1" x14ac:dyDescent="0.3">
      <c r="D666" s="164"/>
    </row>
    <row r="667" spans="4:4" ht="12.75" customHeight="1" x14ac:dyDescent="0.3">
      <c r="D667" s="164"/>
    </row>
    <row r="668" spans="4:4" ht="12.75" customHeight="1" x14ac:dyDescent="0.3">
      <c r="D668" s="164"/>
    </row>
    <row r="669" spans="4:4" ht="12.75" customHeight="1" x14ac:dyDescent="0.3">
      <c r="D669" s="164"/>
    </row>
    <row r="670" spans="4:4" ht="12.75" customHeight="1" x14ac:dyDescent="0.3">
      <c r="D670" s="164"/>
    </row>
    <row r="671" spans="4:4" ht="12.75" customHeight="1" x14ac:dyDescent="0.3">
      <c r="D671" s="164"/>
    </row>
    <row r="672" spans="4:4" ht="12.75" customHeight="1" x14ac:dyDescent="0.3">
      <c r="D672" s="164"/>
    </row>
    <row r="673" spans="4:4" ht="12.75" customHeight="1" x14ac:dyDescent="0.3">
      <c r="D673" s="164"/>
    </row>
    <row r="674" spans="4:4" ht="12.75" customHeight="1" x14ac:dyDescent="0.3">
      <c r="D674" s="164"/>
    </row>
    <row r="675" spans="4:4" ht="12.75" customHeight="1" x14ac:dyDescent="0.3">
      <c r="D675" s="164"/>
    </row>
    <row r="676" spans="4:4" ht="12.75" customHeight="1" x14ac:dyDescent="0.3">
      <c r="D676" s="164"/>
    </row>
    <row r="677" spans="4:4" ht="12.75" customHeight="1" x14ac:dyDescent="0.3">
      <c r="D677" s="164"/>
    </row>
    <row r="678" spans="4:4" ht="12.75" customHeight="1" x14ac:dyDescent="0.3">
      <c r="D678" s="164"/>
    </row>
    <row r="679" spans="4:4" ht="12.75" customHeight="1" x14ac:dyDescent="0.3">
      <c r="D679" s="164"/>
    </row>
    <row r="680" spans="4:4" ht="12.75" customHeight="1" x14ac:dyDescent="0.3">
      <c r="D680" s="164"/>
    </row>
    <row r="681" spans="4:4" ht="12.75" customHeight="1" x14ac:dyDescent="0.3">
      <c r="D681" s="164"/>
    </row>
    <row r="682" spans="4:4" ht="12.75" customHeight="1" x14ac:dyDescent="0.3">
      <c r="D682" s="164"/>
    </row>
    <row r="683" spans="4:4" ht="12.75" customHeight="1" x14ac:dyDescent="0.3">
      <c r="D683" s="164"/>
    </row>
    <row r="684" spans="4:4" ht="12.75" customHeight="1" x14ac:dyDescent="0.3">
      <c r="D684" s="164"/>
    </row>
    <row r="685" spans="4:4" ht="12.75" customHeight="1" x14ac:dyDescent="0.3">
      <c r="D685" s="164"/>
    </row>
    <row r="686" spans="4:4" ht="12.75" customHeight="1" x14ac:dyDescent="0.3">
      <c r="D686" s="164"/>
    </row>
    <row r="687" spans="4:4" ht="12.75" customHeight="1" x14ac:dyDescent="0.3">
      <c r="D687" s="164"/>
    </row>
    <row r="688" spans="4:4" ht="12.75" customHeight="1" x14ac:dyDescent="0.3">
      <c r="D688" s="164"/>
    </row>
    <row r="689" spans="4:4" ht="12.75" customHeight="1" x14ac:dyDescent="0.3">
      <c r="D689" s="164"/>
    </row>
    <row r="690" spans="4:4" ht="12.75" customHeight="1" x14ac:dyDescent="0.3">
      <c r="D690" s="164"/>
    </row>
    <row r="691" spans="4:4" ht="12.75" customHeight="1" x14ac:dyDescent="0.3">
      <c r="D691" s="164"/>
    </row>
    <row r="692" spans="4:4" ht="12.75" customHeight="1" x14ac:dyDescent="0.3">
      <c r="D692" s="164"/>
    </row>
    <row r="693" spans="4:4" ht="12.75" customHeight="1" x14ac:dyDescent="0.3">
      <c r="D693" s="164"/>
    </row>
    <row r="694" spans="4:4" ht="12.75" customHeight="1" x14ac:dyDescent="0.3">
      <c r="D694" s="164"/>
    </row>
    <row r="695" spans="4:4" ht="12.75" customHeight="1" x14ac:dyDescent="0.3">
      <c r="D695" s="164"/>
    </row>
    <row r="696" spans="4:4" ht="12.75" customHeight="1" x14ac:dyDescent="0.3">
      <c r="D696" s="164"/>
    </row>
    <row r="697" spans="4:4" ht="12.75" customHeight="1" x14ac:dyDescent="0.3">
      <c r="D697" s="164"/>
    </row>
    <row r="698" spans="4:4" ht="12.75" customHeight="1" x14ac:dyDescent="0.3">
      <c r="D698" s="164"/>
    </row>
    <row r="699" spans="4:4" ht="12.75" customHeight="1" x14ac:dyDescent="0.3">
      <c r="D699" s="164"/>
    </row>
    <row r="700" spans="4:4" ht="12.75" customHeight="1" x14ac:dyDescent="0.3">
      <c r="D700" s="164"/>
    </row>
    <row r="701" spans="4:4" ht="12.75" customHeight="1" x14ac:dyDescent="0.3">
      <c r="D701" s="164"/>
    </row>
    <row r="702" spans="4:4" ht="12.75" customHeight="1" x14ac:dyDescent="0.3">
      <c r="D702" s="164"/>
    </row>
    <row r="703" spans="4:4" ht="12.75" customHeight="1" x14ac:dyDescent="0.3">
      <c r="D703" s="164"/>
    </row>
    <row r="704" spans="4:4" ht="12.75" customHeight="1" x14ac:dyDescent="0.3">
      <c r="D704" s="164"/>
    </row>
    <row r="705" spans="4:4" ht="12.75" customHeight="1" x14ac:dyDescent="0.3">
      <c r="D705" s="164"/>
    </row>
    <row r="706" spans="4:4" ht="12.75" customHeight="1" x14ac:dyDescent="0.3">
      <c r="D706" s="164"/>
    </row>
    <row r="707" spans="4:4" ht="12.75" customHeight="1" x14ac:dyDescent="0.3">
      <c r="D707" s="164"/>
    </row>
    <row r="708" spans="4:4" ht="12.75" customHeight="1" x14ac:dyDescent="0.3">
      <c r="D708" s="164"/>
    </row>
    <row r="709" spans="4:4" ht="12.75" customHeight="1" x14ac:dyDescent="0.3">
      <c r="D709" s="164"/>
    </row>
    <row r="710" spans="4:4" ht="12.75" customHeight="1" x14ac:dyDescent="0.3">
      <c r="D710" s="164"/>
    </row>
    <row r="711" spans="4:4" ht="12.75" customHeight="1" x14ac:dyDescent="0.3">
      <c r="D711" s="164"/>
    </row>
    <row r="712" spans="4:4" ht="12.75" customHeight="1" x14ac:dyDescent="0.3">
      <c r="D712" s="164"/>
    </row>
    <row r="713" spans="4:4" ht="12.75" customHeight="1" x14ac:dyDescent="0.3">
      <c r="D713" s="164"/>
    </row>
    <row r="714" spans="4:4" ht="12.75" customHeight="1" x14ac:dyDescent="0.3">
      <c r="D714" s="164"/>
    </row>
    <row r="715" spans="4:4" ht="12.75" customHeight="1" x14ac:dyDescent="0.3">
      <c r="D715" s="164"/>
    </row>
    <row r="716" spans="4:4" ht="12.75" customHeight="1" x14ac:dyDescent="0.3">
      <c r="D716" s="164"/>
    </row>
    <row r="717" spans="4:4" ht="12.75" customHeight="1" x14ac:dyDescent="0.3">
      <c r="D717" s="164"/>
    </row>
    <row r="718" spans="4:4" ht="12.75" customHeight="1" x14ac:dyDescent="0.3">
      <c r="D718" s="164"/>
    </row>
    <row r="719" spans="4:4" ht="12.75" customHeight="1" x14ac:dyDescent="0.3">
      <c r="D719" s="164"/>
    </row>
    <row r="720" spans="4:4" ht="12.75" customHeight="1" x14ac:dyDescent="0.3">
      <c r="D720" s="164"/>
    </row>
    <row r="721" spans="4:4" ht="12.75" customHeight="1" x14ac:dyDescent="0.3">
      <c r="D721" s="164"/>
    </row>
    <row r="722" spans="4:4" ht="12.75" customHeight="1" x14ac:dyDescent="0.3">
      <c r="D722" s="164"/>
    </row>
    <row r="723" spans="4:4" ht="12.75" customHeight="1" x14ac:dyDescent="0.3">
      <c r="D723" s="164"/>
    </row>
    <row r="724" spans="4:4" ht="12.75" customHeight="1" x14ac:dyDescent="0.3">
      <c r="D724" s="164"/>
    </row>
    <row r="725" spans="4:4" ht="12.75" customHeight="1" x14ac:dyDescent="0.3">
      <c r="D725" s="164"/>
    </row>
    <row r="726" spans="4:4" ht="12.75" customHeight="1" x14ac:dyDescent="0.3">
      <c r="D726" s="164"/>
    </row>
    <row r="727" spans="4:4" ht="12.75" customHeight="1" x14ac:dyDescent="0.3">
      <c r="D727" s="164"/>
    </row>
    <row r="728" spans="4:4" ht="12.75" customHeight="1" x14ac:dyDescent="0.3">
      <c r="D728" s="164"/>
    </row>
    <row r="729" spans="4:4" ht="12.75" customHeight="1" x14ac:dyDescent="0.3">
      <c r="D729" s="164"/>
    </row>
    <row r="730" spans="4:4" ht="12.75" customHeight="1" x14ac:dyDescent="0.3">
      <c r="D730" s="164"/>
    </row>
    <row r="731" spans="4:4" ht="12.75" customHeight="1" x14ac:dyDescent="0.3">
      <c r="D731" s="164"/>
    </row>
    <row r="732" spans="4:4" ht="12.75" customHeight="1" x14ac:dyDescent="0.3">
      <c r="D732" s="164"/>
    </row>
    <row r="733" spans="4:4" ht="12.75" customHeight="1" x14ac:dyDescent="0.3">
      <c r="D733" s="164"/>
    </row>
    <row r="734" spans="4:4" ht="12.75" customHeight="1" x14ac:dyDescent="0.3">
      <c r="D734" s="164"/>
    </row>
    <row r="735" spans="4:4" ht="12.75" customHeight="1" x14ac:dyDescent="0.3">
      <c r="D735" s="164"/>
    </row>
    <row r="736" spans="4:4" ht="12.75" customHeight="1" x14ac:dyDescent="0.3">
      <c r="D736" s="164"/>
    </row>
    <row r="737" spans="4:4" ht="12.75" customHeight="1" x14ac:dyDescent="0.3">
      <c r="D737" s="164"/>
    </row>
    <row r="738" spans="4:4" ht="12.75" customHeight="1" x14ac:dyDescent="0.3">
      <c r="D738" s="164"/>
    </row>
    <row r="739" spans="4:4" ht="12.75" customHeight="1" x14ac:dyDescent="0.3">
      <c r="D739" s="164"/>
    </row>
    <row r="740" spans="4:4" ht="12.75" customHeight="1" x14ac:dyDescent="0.3">
      <c r="D740" s="164"/>
    </row>
    <row r="741" spans="4:4" ht="12.75" customHeight="1" x14ac:dyDescent="0.3">
      <c r="D741" s="164"/>
    </row>
    <row r="742" spans="4:4" ht="12.75" customHeight="1" x14ac:dyDescent="0.3">
      <c r="D742" s="164"/>
    </row>
    <row r="743" spans="4:4" ht="12.75" customHeight="1" x14ac:dyDescent="0.3">
      <c r="D743" s="164"/>
    </row>
    <row r="744" spans="4:4" ht="12.75" customHeight="1" x14ac:dyDescent="0.3">
      <c r="D744" s="164"/>
    </row>
    <row r="745" spans="4:4" ht="12.75" customHeight="1" x14ac:dyDescent="0.3">
      <c r="D745" s="164"/>
    </row>
    <row r="746" spans="4:4" ht="12.75" customHeight="1" x14ac:dyDescent="0.3">
      <c r="D746" s="164"/>
    </row>
    <row r="747" spans="4:4" ht="12.75" customHeight="1" x14ac:dyDescent="0.3">
      <c r="D747" s="164"/>
    </row>
    <row r="748" spans="4:4" ht="12.75" customHeight="1" x14ac:dyDescent="0.3">
      <c r="D748" s="164"/>
    </row>
    <row r="749" spans="4:4" ht="12.75" customHeight="1" x14ac:dyDescent="0.3">
      <c r="D749" s="164"/>
    </row>
    <row r="750" spans="4:4" ht="12.75" customHeight="1" x14ac:dyDescent="0.3">
      <c r="D750" s="164"/>
    </row>
    <row r="751" spans="4:4" ht="12.75" customHeight="1" x14ac:dyDescent="0.3">
      <c r="D751" s="164"/>
    </row>
    <row r="752" spans="4:4" ht="12.75" customHeight="1" x14ac:dyDescent="0.3">
      <c r="D752" s="164"/>
    </row>
    <row r="753" spans="4:4" ht="12.75" customHeight="1" x14ac:dyDescent="0.3">
      <c r="D753" s="164"/>
    </row>
    <row r="754" spans="4:4" ht="12.75" customHeight="1" x14ac:dyDescent="0.3">
      <c r="D754" s="164"/>
    </row>
    <row r="755" spans="4:4" ht="12.75" customHeight="1" x14ac:dyDescent="0.3">
      <c r="D755" s="164"/>
    </row>
    <row r="756" spans="4:4" ht="12.75" customHeight="1" x14ac:dyDescent="0.3">
      <c r="D756" s="164"/>
    </row>
    <row r="757" spans="4:4" ht="12.75" customHeight="1" x14ac:dyDescent="0.3">
      <c r="D757" s="164"/>
    </row>
    <row r="758" spans="4:4" ht="12.75" customHeight="1" x14ac:dyDescent="0.3">
      <c r="D758" s="164"/>
    </row>
    <row r="759" spans="4:4" ht="12.75" customHeight="1" x14ac:dyDescent="0.3">
      <c r="D759" s="164"/>
    </row>
    <row r="760" spans="4:4" ht="12.75" customHeight="1" x14ac:dyDescent="0.3">
      <c r="D760" s="164"/>
    </row>
    <row r="761" spans="4:4" ht="12.75" customHeight="1" x14ac:dyDescent="0.3">
      <c r="D761" s="164"/>
    </row>
    <row r="762" spans="4:4" ht="12.75" customHeight="1" x14ac:dyDescent="0.3">
      <c r="D762" s="164"/>
    </row>
    <row r="763" spans="4:4" ht="12.75" customHeight="1" x14ac:dyDescent="0.3">
      <c r="D763" s="164"/>
    </row>
    <row r="764" spans="4:4" ht="12.75" customHeight="1" x14ac:dyDescent="0.3">
      <c r="D764" s="164"/>
    </row>
    <row r="765" spans="4:4" ht="12.75" customHeight="1" x14ac:dyDescent="0.3">
      <c r="D765" s="164"/>
    </row>
    <row r="766" spans="4:4" ht="12.75" customHeight="1" x14ac:dyDescent="0.3">
      <c r="D766" s="164"/>
    </row>
    <row r="767" spans="4:4" ht="12.75" customHeight="1" x14ac:dyDescent="0.3">
      <c r="D767" s="164"/>
    </row>
    <row r="768" spans="4:4" ht="12.75" customHeight="1" x14ac:dyDescent="0.3">
      <c r="D768" s="164"/>
    </row>
    <row r="769" spans="4:4" ht="12.75" customHeight="1" x14ac:dyDescent="0.3">
      <c r="D769" s="164"/>
    </row>
    <row r="770" spans="4:4" ht="12.75" customHeight="1" x14ac:dyDescent="0.3">
      <c r="D770" s="164"/>
    </row>
    <row r="771" spans="4:4" ht="12.75" customHeight="1" x14ac:dyDescent="0.3">
      <c r="D771" s="164"/>
    </row>
    <row r="772" spans="4:4" ht="12.75" customHeight="1" x14ac:dyDescent="0.3">
      <c r="D772" s="164"/>
    </row>
    <row r="773" spans="4:4" ht="12.75" customHeight="1" x14ac:dyDescent="0.3">
      <c r="D773" s="164"/>
    </row>
    <row r="774" spans="4:4" ht="12.75" customHeight="1" x14ac:dyDescent="0.3">
      <c r="D774" s="164"/>
    </row>
    <row r="775" spans="4:4" ht="12.75" customHeight="1" x14ac:dyDescent="0.3">
      <c r="D775" s="164"/>
    </row>
    <row r="776" spans="4:4" ht="12.75" customHeight="1" x14ac:dyDescent="0.3">
      <c r="D776" s="164"/>
    </row>
    <row r="777" spans="4:4" ht="12.75" customHeight="1" x14ac:dyDescent="0.3">
      <c r="D777" s="164"/>
    </row>
    <row r="778" spans="4:4" ht="12.75" customHeight="1" x14ac:dyDescent="0.3">
      <c r="D778" s="164"/>
    </row>
    <row r="779" spans="4:4" ht="12.75" customHeight="1" x14ac:dyDescent="0.3">
      <c r="D779" s="164"/>
    </row>
    <row r="780" spans="4:4" ht="12.75" customHeight="1" x14ac:dyDescent="0.3">
      <c r="D780" s="164"/>
    </row>
    <row r="781" spans="4:4" ht="12.75" customHeight="1" x14ac:dyDescent="0.3">
      <c r="D781" s="164"/>
    </row>
    <row r="782" spans="4:4" ht="12.75" customHeight="1" x14ac:dyDescent="0.3">
      <c r="D782" s="164"/>
    </row>
    <row r="783" spans="4:4" ht="12.75" customHeight="1" x14ac:dyDescent="0.3">
      <c r="D783" s="164"/>
    </row>
    <row r="784" spans="4:4" ht="12.75" customHeight="1" x14ac:dyDescent="0.3">
      <c r="D784" s="164"/>
    </row>
    <row r="785" spans="4:4" ht="12.75" customHeight="1" x14ac:dyDescent="0.3">
      <c r="D785" s="164"/>
    </row>
    <row r="786" spans="4:4" ht="12.75" customHeight="1" x14ac:dyDescent="0.3">
      <c r="D786" s="164"/>
    </row>
    <row r="787" spans="4:4" ht="12.75" customHeight="1" x14ac:dyDescent="0.3">
      <c r="D787" s="164"/>
    </row>
    <row r="788" spans="4:4" ht="12.75" customHeight="1" x14ac:dyDescent="0.3">
      <c r="D788" s="164"/>
    </row>
    <row r="789" spans="4:4" ht="12.75" customHeight="1" x14ac:dyDescent="0.3">
      <c r="D789" s="164"/>
    </row>
    <row r="790" spans="4:4" ht="12.75" customHeight="1" x14ac:dyDescent="0.3">
      <c r="D790" s="164"/>
    </row>
    <row r="791" spans="4:4" ht="12.75" customHeight="1" x14ac:dyDescent="0.3">
      <c r="D791" s="164"/>
    </row>
    <row r="792" spans="4:4" ht="12.75" customHeight="1" x14ac:dyDescent="0.3">
      <c r="D792" s="164"/>
    </row>
    <row r="793" spans="4:4" ht="12.75" customHeight="1" x14ac:dyDescent="0.3">
      <c r="D793" s="164"/>
    </row>
    <row r="794" spans="4:4" ht="12.75" customHeight="1" x14ac:dyDescent="0.3">
      <c r="D794" s="164"/>
    </row>
    <row r="795" spans="4:4" ht="12.75" customHeight="1" x14ac:dyDescent="0.3">
      <c r="D795" s="164"/>
    </row>
    <row r="796" spans="4:4" ht="12.75" customHeight="1" x14ac:dyDescent="0.3">
      <c r="D796" s="164"/>
    </row>
    <row r="797" spans="4:4" ht="12.75" customHeight="1" x14ac:dyDescent="0.3">
      <c r="D797" s="164"/>
    </row>
    <row r="798" spans="4:4" ht="12.75" customHeight="1" x14ac:dyDescent="0.3">
      <c r="D798" s="164"/>
    </row>
    <row r="799" spans="4:4" ht="12.75" customHeight="1" x14ac:dyDescent="0.3">
      <c r="D799" s="164"/>
    </row>
    <row r="800" spans="4:4" ht="12.75" customHeight="1" x14ac:dyDescent="0.3">
      <c r="D800" s="164"/>
    </row>
    <row r="801" spans="4:4" ht="12.75" customHeight="1" x14ac:dyDescent="0.3">
      <c r="D801" s="164"/>
    </row>
    <row r="802" spans="4:4" ht="12.75" customHeight="1" x14ac:dyDescent="0.3">
      <c r="D802" s="164"/>
    </row>
    <row r="803" spans="4:4" ht="12.75" customHeight="1" x14ac:dyDescent="0.3">
      <c r="D803" s="164"/>
    </row>
    <row r="804" spans="4:4" ht="12.75" customHeight="1" x14ac:dyDescent="0.3">
      <c r="D804" s="164"/>
    </row>
    <row r="805" spans="4:4" ht="12.75" customHeight="1" x14ac:dyDescent="0.3">
      <c r="D805" s="164"/>
    </row>
    <row r="806" spans="4:4" ht="12.75" customHeight="1" x14ac:dyDescent="0.3">
      <c r="D806" s="164"/>
    </row>
    <row r="807" spans="4:4" ht="12.75" customHeight="1" x14ac:dyDescent="0.3">
      <c r="D807" s="164"/>
    </row>
    <row r="808" spans="4:4" ht="12.75" customHeight="1" x14ac:dyDescent="0.3">
      <c r="D808" s="164"/>
    </row>
    <row r="809" spans="4:4" ht="12.75" customHeight="1" x14ac:dyDescent="0.3">
      <c r="D809" s="164"/>
    </row>
    <row r="810" spans="4:4" ht="12.75" customHeight="1" x14ac:dyDescent="0.3">
      <c r="D810" s="164"/>
    </row>
    <row r="811" spans="4:4" ht="12.75" customHeight="1" x14ac:dyDescent="0.3">
      <c r="D811" s="164"/>
    </row>
    <row r="812" spans="4:4" ht="12.75" customHeight="1" x14ac:dyDescent="0.3">
      <c r="D812" s="164"/>
    </row>
    <row r="813" spans="4:4" ht="12.75" customHeight="1" x14ac:dyDescent="0.3">
      <c r="D813" s="164"/>
    </row>
    <row r="814" spans="4:4" ht="12.75" customHeight="1" x14ac:dyDescent="0.3">
      <c r="D814" s="164"/>
    </row>
    <row r="815" spans="4:4" ht="12.75" customHeight="1" x14ac:dyDescent="0.3">
      <c r="D815" s="164"/>
    </row>
    <row r="816" spans="4:4" ht="12.75" customHeight="1" x14ac:dyDescent="0.3">
      <c r="D816" s="164"/>
    </row>
    <row r="817" spans="4:4" ht="12.75" customHeight="1" x14ac:dyDescent="0.3">
      <c r="D817" s="164"/>
    </row>
    <row r="818" spans="4:4" ht="12.75" customHeight="1" x14ac:dyDescent="0.3">
      <c r="D818" s="164"/>
    </row>
    <row r="819" spans="4:4" ht="12.75" customHeight="1" x14ac:dyDescent="0.3">
      <c r="D819" s="164"/>
    </row>
    <row r="820" spans="4:4" ht="12.75" customHeight="1" x14ac:dyDescent="0.3">
      <c r="D820" s="164"/>
    </row>
    <row r="821" spans="4:4" ht="12.75" customHeight="1" x14ac:dyDescent="0.3">
      <c r="D821" s="164"/>
    </row>
    <row r="822" spans="4:4" ht="12.75" customHeight="1" x14ac:dyDescent="0.3">
      <c r="D822" s="164"/>
    </row>
    <row r="823" spans="4:4" ht="12.75" customHeight="1" x14ac:dyDescent="0.3">
      <c r="D823" s="164"/>
    </row>
    <row r="824" spans="4:4" ht="12.75" customHeight="1" x14ac:dyDescent="0.3">
      <c r="D824" s="164"/>
    </row>
    <row r="825" spans="4:4" ht="12.75" customHeight="1" x14ac:dyDescent="0.3">
      <c r="D825" s="164"/>
    </row>
    <row r="826" spans="4:4" ht="12.75" customHeight="1" x14ac:dyDescent="0.3">
      <c r="D826" s="164"/>
    </row>
    <row r="827" spans="4:4" ht="12.75" customHeight="1" x14ac:dyDescent="0.3">
      <c r="D827" s="164"/>
    </row>
    <row r="828" spans="4:4" ht="12.75" customHeight="1" x14ac:dyDescent="0.3">
      <c r="D828" s="164"/>
    </row>
    <row r="829" spans="4:4" ht="12.75" customHeight="1" x14ac:dyDescent="0.3">
      <c r="D829" s="164"/>
    </row>
    <row r="830" spans="4:4" ht="12.75" customHeight="1" x14ac:dyDescent="0.3">
      <c r="D830" s="164"/>
    </row>
    <row r="831" spans="4:4" ht="12.75" customHeight="1" x14ac:dyDescent="0.3">
      <c r="D831" s="164"/>
    </row>
    <row r="832" spans="4:4" ht="12.75" customHeight="1" x14ac:dyDescent="0.3">
      <c r="D832" s="164"/>
    </row>
    <row r="833" spans="4:4" ht="12.75" customHeight="1" x14ac:dyDescent="0.3">
      <c r="D833" s="164"/>
    </row>
    <row r="834" spans="4:4" ht="12.75" customHeight="1" x14ac:dyDescent="0.3">
      <c r="D834" s="164"/>
    </row>
    <row r="835" spans="4:4" ht="12.75" customHeight="1" x14ac:dyDescent="0.3">
      <c r="D835" s="164"/>
    </row>
    <row r="836" spans="4:4" ht="12.75" customHeight="1" x14ac:dyDescent="0.3">
      <c r="D836" s="164"/>
    </row>
    <row r="837" spans="4:4" ht="12.75" customHeight="1" x14ac:dyDescent="0.3">
      <c r="D837" s="164"/>
    </row>
    <row r="838" spans="4:4" ht="12.75" customHeight="1" x14ac:dyDescent="0.3">
      <c r="D838" s="164"/>
    </row>
    <row r="839" spans="4:4" ht="12.75" customHeight="1" x14ac:dyDescent="0.3">
      <c r="D839" s="164"/>
    </row>
    <row r="840" spans="4:4" ht="12.75" customHeight="1" x14ac:dyDescent="0.3">
      <c r="D840" s="164"/>
    </row>
    <row r="841" spans="4:4" ht="12.75" customHeight="1" x14ac:dyDescent="0.3">
      <c r="D841" s="164"/>
    </row>
    <row r="842" spans="4:4" ht="12.75" customHeight="1" x14ac:dyDescent="0.3">
      <c r="D842" s="164"/>
    </row>
    <row r="843" spans="4:4" ht="12.75" customHeight="1" x14ac:dyDescent="0.3">
      <c r="D843" s="164"/>
    </row>
    <row r="844" spans="4:4" ht="12.75" customHeight="1" x14ac:dyDescent="0.3">
      <c r="D844" s="164"/>
    </row>
    <row r="845" spans="4:4" ht="12.75" customHeight="1" x14ac:dyDescent="0.3">
      <c r="D845" s="164"/>
    </row>
    <row r="846" spans="4:4" ht="12.75" customHeight="1" x14ac:dyDescent="0.3">
      <c r="D846" s="164"/>
    </row>
    <row r="847" spans="4:4" ht="12.75" customHeight="1" x14ac:dyDescent="0.3">
      <c r="D847" s="164"/>
    </row>
    <row r="848" spans="4:4" ht="12.75" customHeight="1" x14ac:dyDescent="0.3">
      <c r="D848" s="164"/>
    </row>
    <row r="849" spans="4:4" ht="12.75" customHeight="1" x14ac:dyDescent="0.3">
      <c r="D849" s="164"/>
    </row>
    <row r="850" spans="4:4" ht="12.75" customHeight="1" x14ac:dyDescent="0.3">
      <c r="D850" s="164"/>
    </row>
    <row r="851" spans="4:4" ht="12.75" customHeight="1" x14ac:dyDescent="0.3">
      <c r="D851" s="164"/>
    </row>
    <row r="852" spans="4:4" ht="12.75" customHeight="1" x14ac:dyDescent="0.3">
      <c r="D852" s="164"/>
    </row>
    <row r="853" spans="4:4" ht="12.75" customHeight="1" x14ac:dyDescent="0.3">
      <c r="D853" s="164"/>
    </row>
    <row r="854" spans="4:4" ht="12.75" customHeight="1" x14ac:dyDescent="0.3">
      <c r="D854" s="164"/>
    </row>
    <row r="855" spans="4:4" ht="12.75" customHeight="1" x14ac:dyDescent="0.3">
      <c r="D855" s="164"/>
    </row>
    <row r="856" spans="4:4" ht="12.75" customHeight="1" x14ac:dyDescent="0.3">
      <c r="D856" s="164"/>
    </row>
    <row r="857" spans="4:4" ht="12.75" customHeight="1" x14ac:dyDescent="0.3">
      <c r="D857" s="164"/>
    </row>
    <row r="858" spans="4:4" ht="12.75" customHeight="1" x14ac:dyDescent="0.3">
      <c r="D858" s="164"/>
    </row>
    <row r="859" spans="4:4" ht="12.75" customHeight="1" x14ac:dyDescent="0.3">
      <c r="D859" s="164"/>
    </row>
    <row r="860" spans="4:4" ht="12.75" customHeight="1" x14ac:dyDescent="0.3">
      <c r="D860" s="164"/>
    </row>
    <row r="861" spans="4:4" ht="12.75" customHeight="1" x14ac:dyDescent="0.3">
      <c r="D861" s="164"/>
    </row>
    <row r="862" spans="4:4" ht="12.75" customHeight="1" x14ac:dyDescent="0.3">
      <c r="D862" s="164"/>
    </row>
    <row r="863" spans="4:4" ht="12.75" customHeight="1" x14ac:dyDescent="0.3">
      <c r="D863" s="164"/>
    </row>
    <row r="864" spans="4:4" ht="12.75" customHeight="1" x14ac:dyDescent="0.3">
      <c r="D864" s="164"/>
    </row>
    <row r="865" spans="4:4" ht="12.75" customHeight="1" x14ac:dyDescent="0.3">
      <c r="D865" s="164"/>
    </row>
    <row r="866" spans="4:4" ht="12.75" customHeight="1" x14ac:dyDescent="0.3">
      <c r="D866" s="164"/>
    </row>
    <row r="867" spans="4:4" ht="12.75" customHeight="1" x14ac:dyDescent="0.3">
      <c r="D867" s="164"/>
    </row>
    <row r="868" spans="4:4" ht="12.75" customHeight="1" x14ac:dyDescent="0.3">
      <c r="D868" s="164"/>
    </row>
    <row r="869" spans="4:4" ht="12.75" customHeight="1" x14ac:dyDescent="0.3">
      <c r="D869" s="164"/>
    </row>
    <row r="870" spans="4:4" ht="12.75" customHeight="1" x14ac:dyDescent="0.3">
      <c r="D870" s="164"/>
    </row>
    <row r="871" spans="4:4" ht="12.75" customHeight="1" x14ac:dyDescent="0.3">
      <c r="D871" s="164"/>
    </row>
    <row r="872" spans="4:4" ht="12.75" customHeight="1" x14ac:dyDescent="0.3">
      <c r="D872" s="164"/>
    </row>
    <row r="873" spans="4:4" ht="12.75" customHeight="1" x14ac:dyDescent="0.3">
      <c r="D873" s="164"/>
    </row>
    <row r="874" spans="4:4" ht="12.75" customHeight="1" x14ac:dyDescent="0.3">
      <c r="D874" s="164"/>
    </row>
    <row r="875" spans="4:4" ht="12.75" customHeight="1" x14ac:dyDescent="0.3">
      <c r="D875" s="164"/>
    </row>
    <row r="876" spans="4:4" ht="12.75" customHeight="1" x14ac:dyDescent="0.3">
      <c r="D876" s="164"/>
    </row>
    <row r="877" spans="4:4" ht="12.75" customHeight="1" x14ac:dyDescent="0.3">
      <c r="D877" s="164"/>
    </row>
    <row r="878" spans="4:4" ht="12.75" customHeight="1" x14ac:dyDescent="0.3">
      <c r="D878" s="164"/>
    </row>
    <row r="879" spans="4:4" ht="12.75" customHeight="1" x14ac:dyDescent="0.3">
      <c r="D879" s="164"/>
    </row>
    <row r="880" spans="4:4" ht="12.75" customHeight="1" x14ac:dyDescent="0.3">
      <c r="D880" s="164"/>
    </row>
    <row r="881" spans="4:4" ht="12.75" customHeight="1" x14ac:dyDescent="0.3">
      <c r="D881" s="164"/>
    </row>
    <row r="882" spans="4:4" ht="12.75" customHeight="1" x14ac:dyDescent="0.3">
      <c r="D882" s="164"/>
    </row>
    <row r="883" spans="4:4" ht="12.75" customHeight="1" x14ac:dyDescent="0.3">
      <c r="D883" s="164"/>
    </row>
    <row r="884" spans="4:4" ht="12.75" customHeight="1" x14ac:dyDescent="0.3">
      <c r="D884" s="164"/>
    </row>
    <row r="885" spans="4:4" ht="12.75" customHeight="1" x14ac:dyDescent="0.3">
      <c r="D885" s="164"/>
    </row>
    <row r="886" spans="4:4" ht="12.75" customHeight="1" x14ac:dyDescent="0.3">
      <c r="D886" s="164"/>
    </row>
    <row r="887" spans="4:4" ht="12.75" customHeight="1" x14ac:dyDescent="0.3">
      <c r="D887" s="164"/>
    </row>
    <row r="888" spans="4:4" ht="12.75" customHeight="1" x14ac:dyDescent="0.3">
      <c r="D888" s="164"/>
    </row>
    <row r="889" spans="4:4" ht="12.75" customHeight="1" x14ac:dyDescent="0.3">
      <c r="D889" s="164"/>
    </row>
    <row r="890" spans="4:4" ht="12.75" customHeight="1" x14ac:dyDescent="0.3">
      <c r="D890" s="164"/>
    </row>
    <row r="891" spans="4:4" ht="12.75" customHeight="1" x14ac:dyDescent="0.3">
      <c r="D891" s="164"/>
    </row>
    <row r="892" spans="4:4" ht="12.75" customHeight="1" x14ac:dyDescent="0.3">
      <c r="D892" s="164"/>
    </row>
    <row r="893" spans="4:4" ht="12.75" customHeight="1" x14ac:dyDescent="0.3">
      <c r="D893" s="164"/>
    </row>
    <row r="894" spans="4:4" ht="12.75" customHeight="1" x14ac:dyDescent="0.3">
      <c r="D894" s="164"/>
    </row>
    <row r="895" spans="4:4" ht="12.75" customHeight="1" x14ac:dyDescent="0.3">
      <c r="D895" s="164"/>
    </row>
    <row r="896" spans="4:4" ht="12.75" customHeight="1" x14ac:dyDescent="0.3">
      <c r="D896" s="164"/>
    </row>
    <row r="897" spans="4:4" ht="12.75" customHeight="1" x14ac:dyDescent="0.3">
      <c r="D897" s="164"/>
    </row>
    <row r="898" spans="4:4" ht="12.75" customHeight="1" x14ac:dyDescent="0.3">
      <c r="D898" s="164"/>
    </row>
    <row r="899" spans="4:4" ht="12.75" customHeight="1" x14ac:dyDescent="0.3">
      <c r="D899" s="164"/>
    </row>
    <row r="900" spans="4:4" ht="12.75" customHeight="1" x14ac:dyDescent="0.3">
      <c r="D900" s="164"/>
    </row>
    <row r="901" spans="4:4" ht="12.75" customHeight="1" x14ac:dyDescent="0.3">
      <c r="D901" s="164"/>
    </row>
    <row r="902" spans="4:4" ht="12.75" customHeight="1" x14ac:dyDescent="0.3">
      <c r="D902" s="164"/>
    </row>
    <row r="903" spans="4:4" ht="12.75" customHeight="1" x14ac:dyDescent="0.3">
      <c r="D903" s="164"/>
    </row>
    <row r="904" spans="4:4" ht="12.75" customHeight="1" x14ac:dyDescent="0.3">
      <c r="D904" s="164"/>
    </row>
    <row r="905" spans="4:4" ht="12.75" customHeight="1" x14ac:dyDescent="0.3">
      <c r="D905" s="164"/>
    </row>
    <row r="906" spans="4:4" ht="12.75" customHeight="1" x14ac:dyDescent="0.3">
      <c r="D906" s="164"/>
    </row>
    <row r="907" spans="4:4" ht="12.75" customHeight="1" x14ac:dyDescent="0.3">
      <c r="D907" s="164"/>
    </row>
    <row r="908" spans="4:4" ht="12.75" customHeight="1" x14ac:dyDescent="0.3">
      <c r="D908" s="164"/>
    </row>
    <row r="909" spans="4:4" ht="12.75" customHeight="1" x14ac:dyDescent="0.3">
      <c r="D909" s="164"/>
    </row>
    <row r="910" spans="4:4" ht="12.75" customHeight="1" x14ac:dyDescent="0.3">
      <c r="D910" s="164"/>
    </row>
    <row r="911" spans="4:4" ht="12.75" customHeight="1" x14ac:dyDescent="0.3">
      <c r="D911" s="164"/>
    </row>
    <row r="912" spans="4:4" ht="12.75" customHeight="1" x14ac:dyDescent="0.3">
      <c r="D912" s="164"/>
    </row>
    <row r="913" spans="4:4" ht="12.75" customHeight="1" x14ac:dyDescent="0.3">
      <c r="D913" s="164"/>
    </row>
    <row r="914" spans="4:4" ht="12.75" customHeight="1" x14ac:dyDescent="0.3">
      <c r="D914" s="164"/>
    </row>
    <row r="915" spans="4:4" ht="12.75" customHeight="1" x14ac:dyDescent="0.3">
      <c r="D915" s="164"/>
    </row>
    <row r="916" spans="4:4" ht="12.75" customHeight="1" x14ac:dyDescent="0.3">
      <c r="D916" s="164"/>
    </row>
    <row r="917" spans="4:4" ht="12.75" customHeight="1" x14ac:dyDescent="0.3">
      <c r="D917" s="164"/>
    </row>
    <row r="918" spans="4:4" ht="12.75" customHeight="1" x14ac:dyDescent="0.3">
      <c r="D918" s="164"/>
    </row>
    <row r="919" spans="4:4" ht="12.75" customHeight="1" x14ac:dyDescent="0.3">
      <c r="D919" s="164"/>
    </row>
    <row r="920" spans="4:4" ht="12.75" customHeight="1" x14ac:dyDescent="0.3">
      <c r="D920" s="164"/>
    </row>
    <row r="921" spans="4:4" ht="12.75" customHeight="1" x14ac:dyDescent="0.3">
      <c r="D921" s="164"/>
    </row>
    <row r="922" spans="4:4" ht="12.75" customHeight="1" x14ac:dyDescent="0.3">
      <c r="D922" s="164"/>
    </row>
    <row r="923" spans="4:4" ht="12.75" customHeight="1" x14ac:dyDescent="0.3">
      <c r="D923" s="164"/>
    </row>
    <row r="924" spans="4:4" ht="12.75" customHeight="1" x14ac:dyDescent="0.3">
      <c r="D924" s="164"/>
    </row>
    <row r="925" spans="4:4" ht="12.75" customHeight="1" x14ac:dyDescent="0.3">
      <c r="D925" s="164"/>
    </row>
    <row r="926" spans="4:4" ht="12.75" customHeight="1" x14ac:dyDescent="0.3">
      <c r="D926" s="164"/>
    </row>
    <row r="927" spans="4:4" ht="12.75" customHeight="1" x14ac:dyDescent="0.3">
      <c r="D927" s="164"/>
    </row>
    <row r="928" spans="4:4" ht="12.75" customHeight="1" x14ac:dyDescent="0.3">
      <c r="D928" s="164"/>
    </row>
    <row r="929" spans="4:4" ht="12.75" customHeight="1" x14ac:dyDescent="0.3">
      <c r="D929" s="164"/>
    </row>
    <row r="930" spans="4:4" ht="12.75" customHeight="1" x14ac:dyDescent="0.3">
      <c r="D930" s="164"/>
    </row>
    <row r="931" spans="4:4" ht="12.75" customHeight="1" x14ac:dyDescent="0.3">
      <c r="D931" s="164"/>
    </row>
    <row r="932" spans="4:4" ht="12.75" customHeight="1" x14ac:dyDescent="0.3">
      <c r="D932" s="164"/>
    </row>
    <row r="933" spans="4:4" ht="12.75" customHeight="1" x14ac:dyDescent="0.3">
      <c r="D933" s="164"/>
    </row>
    <row r="934" spans="4:4" ht="12.75" customHeight="1" x14ac:dyDescent="0.3">
      <c r="D934" s="164"/>
    </row>
    <row r="935" spans="4:4" ht="12.75" customHeight="1" x14ac:dyDescent="0.3">
      <c r="D935" s="164"/>
    </row>
    <row r="936" spans="4:4" ht="12.75" customHeight="1" x14ac:dyDescent="0.3">
      <c r="D936" s="164"/>
    </row>
    <row r="937" spans="4:4" ht="12.75" customHeight="1" x14ac:dyDescent="0.3">
      <c r="D937" s="164"/>
    </row>
    <row r="938" spans="4:4" ht="12.75" customHeight="1" x14ac:dyDescent="0.3">
      <c r="D938" s="164"/>
    </row>
    <row r="939" spans="4:4" ht="12.75" customHeight="1" x14ac:dyDescent="0.3">
      <c r="D939" s="164"/>
    </row>
    <row r="940" spans="4:4" ht="12.75" customHeight="1" x14ac:dyDescent="0.3">
      <c r="D940" s="164"/>
    </row>
    <row r="941" spans="4:4" ht="12.75" customHeight="1" x14ac:dyDescent="0.3">
      <c r="D941" s="164"/>
    </row>
    <row r="942" spans="4:4" ht="12.75" customHeight="1" x14ac:dyDescent="0.3">
      <c r="D942" s="164"/>
    </row>
    <row r="943" spans="4:4" ht="12.75" customHeight="1" x14ac:dyDescent="0.3">
      <c r="D943" s="164"/>
    </row>
    <row r="944" spans="4:4" ht="12.75" customHeight="1" x14ac:dyDescent="0.3">
      <c r="D944" s="164"/>
    </row>
    <row r="945" spans="4:4" ht="12.75" customHeight="1" x14ac:dyDescent="0.3">
      <c r="D945" s="164"/>
    </row>
    <row r="946" spans="4:4" ht="12.75" customHeight="1" x14ac:dyDescent="0.3">
      <c r="D946" s="164"/>
    </row>
    <row r="947" spans="4:4" ht="12.75" customHeight="1" x14ac:dyDescent="0.3">
      <c r="D947" s="164"/>
    </row>
    <row r="948" spans="4:4" ht="12.75" customHeight="1" x14ac:dyDescent="0.3">
      <c r="D948" s="164"/>
    </row>
    <row r="949" spans="4:4" ht="12.75" customHeight="1" x14ac:dyDescent="0.3">
      <c r="D949" s="164"/>
    </row>
    <row r="950" spans="4:4" ht="12.75" customHeight="1" x14ac:dyDescent="0.3">
      <c r="D950" s="164"/>
    </row>
    <row r="951" spans="4:4" ht="12.75" customHeight="1" x14ac:dyDescent="0.3">
      <c r="D951" s="164"/>
    </row>
    <row r="952" spans="4:4" ht="12.75" customHeight="1" x14ac:dyDescent="0.3">
      <c r="D952" s="164"/>
    </row>
    <row r="953" spans="4:4" ht="12.75" customHeight="1" x14ac:dyDescent="0.3">
      <c r="D953" s="164"/>
    </row>
    <row r="954" spans="4:4" ht="12.75" customHeight="1" x14ac:dyDescent="0.3">
      <c r="D954" s="164"/>
    </row>
    <row r="955" spans="4:4" ht="12.75" customHeight="1" x14ac:dyDescent="0.3">
      <c r="D955" s="164"/>
    </row>
    <row r="956" spans="4:4" ht="12.75" customHeight="1" x14ac:dyDescent="0.3">
      <c r="D956" s="164"/>
    </row>
    <row r="957" spans="4:4" ht="12.75" customHeight="1" x14ac:dyDescent="0.3">
      <c r="D957" s="164"/>
    </row>
    <row r="958" spans="4:4" ht="12.75" customHeight="1" x14ac:dyDescent="0.3">
      <c r="D958" s="164"/>
    </row>
    <row r="959" spans="4:4" ht="12.75" customHeight="1" x14ac:dyDescent="0.3">
      <c r="D959" s="164"/>
    </row>
    <row r="960" spans="4:4" ht="12.75" customHeight="1" x14ac:dyDescent="0.3">
      <c r="D960" s="164"/>
    </row>
    <row r="961" spans="4:4" ht="12.75" customHeight="1" x14ac:dyDescent="0.3">
      <c r="D961" s="164"/>
    </row>
    <row r="962" spans="4:4" ht="12.75" customHeight="1" x14ac:dyDescent="0.3">
      <c r="D962" s="164"/>
    </row>
    <row r="963" spans="4:4" ht="12.75" customHeight="1" x14ac:dyDescent="0.3">
      <c r="D963" s="164"/>
    </row>
    <row r="964" spans="4:4" ht="12.75" customHeight="1" x14ac:dyDescent="0.3">
      <c r="D964" s="164"/>
    </row>
    <row r="965" spans="4:4" ht="12.75" customHeight="1" x14ac:dyDescent="0.3">
      <c r="D965" s="164"/>
    </row>
    <row r="966" spans="4:4" ht="12.75" customHeight="1" x14ac:dyDescent="0.3">
      <c r="D966" s="164"/>
    </row>
    <row r="967" spans="4:4" ht="12.75" customHeight="1" x14ac:dyDescent="0.3">
      <c r="D967" s="164"/>
    </row>
    <row r="968" spans="4:4" ht="12.75" customHeight="1" x14ac:dyDescent="0.3">
      <c r="D968" s="164"/>
    </row>
    <row r="969" spans="4:4" ht="12.75" customHeight="1" x14ac:dyDescent="0.3">
      <c r="D969" s="164"/>
    </row>
    <row r="970" spans="4:4" ht="12.75" customHeight="1" x14ac:dyDescent="0.3">
      <c r="D970" s="164"/>
    </row>
    <row r="971" spans="4:4" ht="12.75" customHeight="1" x14ac:dyDescent="0.3">
      <c r="D971" s="164"/>
    </row>
    <row r="972" spans="4:4" ht="12.75" customHeight="1" x14ac:dyDescent="0.3">
      <c r="D972" s="164"/>
    </row>
    <row r="973" spans="4:4" ht="12.75" customHeight="1" x14ac:dyDescent="0.3">
      <c r="D973" s="164"/>
    </row>
    <row r="974" spans="4:4" ht="12.75" customHeight="1" x14ac:dyDescent="0.3">
      <c r="D974" s="164"/>
    </row>
    <row r="975" spans="4:4" ht="12.75" customHeight="1" x14ac:dyDescent="0.3">
      <c r="D975" s="164"/>
    </row>
    <row r="976" spans="4:4" ht="12.75" customHeight="1" x14ac:dyDescent="0.3">
      <c r="D976" s="164"/>
    </row>
    <row r="977" spans="4:4" ht="12.75" customHeight="1" x14ac:dyDescent="0.3">
      <c r="D977" s="164"/>
    </row>
    <row r="978" spans="4:4" ht="12.75" customHeight="1" x14ac:dyDescent="0.3">
      <c r="D978" s="164"/>
    </row>
    <row r="979" spans="4:4" ht="12.75" customHeight="1" x14ac:dyDescent="0.3">
      <c r="D979" s="164"/>
    </row>
    <row r="980" spans="4:4" ht="12.75" customHeight="1" x14ac:dyDescent="0.3">
      <c r="D980" s="164"/>
    </row>
    <row r="981" spans="4:4" ht="12.75" customHeight="1" x14ac:dyDescent="0.3">
      <c r="D981" s="164"/>
    </row>
    <row r="982" spans="4:4" ht="12.75" customHeight="1" x14ac:dyDescent="0.3">
      <c r="D982" s="164"/>
    </row>
    <row r="983" spans="4:4" ht="12.75" customHeight="1" x14ac:dyDescent="0.3">
      <c r="D983" s="164"/>
    </row>
    <row r="984" spans="4:4" ht="12.75" customHeight="1" x14ac:dyDescent="0.3">
      <c r="D984" s="164"/>
    </row>
    <row r="985" spans="4:4" ht="12.75" customHeight="1" x14ac:dyDescent="0.3">
      <c r="D985" s="164"/>
    </row>
    <row r="986" spans="4:4" ht="12.75" customHeight="1" x14ac:dyDescent="0.3">
      <c r="D986" s="164"/>
    </row>
    <row r="987" spans="4:4" ht="12.75" customHeight="1" x14ac:dyDescent="0.3">
      <c r="D987" s="164"/>
    </row>
    <row r="988" spans="4:4" ht="12.75" customHeight="1" x14ac:dyDescent="0.3">
      <c r="D988" s="164"/>
    </row>
    <row r="989" spans="4:4" ht="12.75" customHeight="1" x14ac:dyDescent="0.3">
      <c r="D989" s="164"/>
    </row>
    <row r="990" spans="4:4" ht="12.75" customHeight="1" x14ac:dyDescent="0.3">
      <c r="D990" s="164"/>
    </row>
    <row r="991" spans="4:4" ht="12.75" customHeight="1" x14ac:dyDescent="0.3">
      <c r="D991" s="164"/>
    </row>
    <row r="992" spans="4:4" ht="12.75" customHeight="1" x14ac:dyDescent="0.3">
      <c r="D992" s="164"/>
    </row>
    <row r="993" spans="4:4" ht="12.75" customHeight="1" x14ac:dyDescent="0.3">
      <c r="D993" s="164"/>
    </row>
    <row r="994" spans="4:4" ht="12.75" customHeight="1" x14ac:dyDescent="0.3">
      <c r="D994" s="164"/>
    </row>
    <row r="995" spans="4:4" ht="12.75" customHeight="1" x14ac:dyDescent="0.3">
      <c r="D995" s="164"/>
    </row>
    <row r="996" spans="4:4" ht="12.75" customHeight="1" x14ac:dyDescent="0.3">
      <c r="D996" s="164"/>
    </row>
  </sheetData>
  <mergeCells count="68">
    <mergeCell ref="A123:D123"/>
    <mergeCell ref="B131:D131"/>
    <mergeCell ref="B132:D132"/>
    <mergeCell ref="B133:D133"/>
    <mergeCell ref="A134:D134"/>
    <mergeCell ref="B143:D143"/>
    <mergeCell ref="B144:D144"/>
    <mergeCell ref="B160:C160"/>
    <mergeCell ref="A161:D161"/>
    <mergeCell ref="A145:D145"/>
    <mergeCell ref="A152:B152"/>
    <mergeCell ref="A154:B154"/>
    <mergeCell ref="A156:D156"/>
    <mergeCell ref="B157:C157"/>
    <mergeCell ref="B158:C158"/>
    <mergeCell ref="B159:C159"/>
    <mergeCell ref="A1:D1"/>
    <mergeCell ref="C3:D3"/>
    <mergeCell ref="C4:D4"/>
    <mergeCell ref="A6:D6"/>
    <mergeCell ref="B7:C7"/>
    <mergeCell ref="B8:C8"/>
    <mergeCell ref="B10:C10"/>
    <mergeCell ref="A12:D12"/>
    <mergeCell ref="B13:C13"/>
    <mergeCell ref="B14:C14"/>
    <mergeCell ref="A39:D39"/>
    <mergeCell ref="A66:A67"/>
    <mergeCell ref="B15:C15"/>
    <mergeCell ref="A17:D17"/>
    <mergeCell ref="A19:D19"/>
    <mergeCell ref="A21:D21"/>
    <mergeCell ref="B66:D66"/>
    <mergeCell ref="B22:C22"/>
    <mergeCell ref="B23:C23"/>
    <mergeCell ref="B24:C24"/>
    <mergeCell ref="B25:C25"/>
    <mergeCell ref="A28:D28"/>
    <mergeCell ref="A100:A101"/>
    <mergeCell ref="A102:A104"/>
    <mergeCell ref="A105:A106"/>
    <mergeCell ref="A107:A108"/>
    <mergeCell ref="B67:D67"/>
    <mergeCell ref="B105:D105"/>
    <mergeCell ref="B106:D106"/>
    <mergeCell ref="B89:D89"/>
    <mergeCell ref="B90:D90"/>
    <mergeCell ref="B100:D100"/>
    <mergeCell ref="B101:D101"/>
    <mergeCell ref="B102:D102"/>
    <mergeCell ref="B103:D103"/>
    <mergeCell ref="B104:D104"/>
    <mergeCell ref="A116:D116"/>
    <mergeCell ref="A109:A110"/>
    <mergeCell ref="A68:D68"/>
    <mergeCell ref="A75:D75"/>
    <mergeCell ref="A84:A86"/>
    <mergeCell ref="B84:D84"/>
    <mergeCell ref="B85:D85"/>
    <mergeCell ref="B86:D86"/>
    <mergeCell ref="A91:D91"/>
    <mergeCell ref="B87:D87"/>
    <mergeCell ref="B88:D88"/>
    <mergeCell ref="B107:D107"/>
    <mergeCell ref="B108:D108"/>
    <mergeCell ref="B109:D109"/>
    <mergeCell ref="B110:D110"/>
    <mergeCell ref="A88:A90"/>
  </mergeCells>
  <pageMargins left="0.7" right="0.7" top="0.75" bottom="0.75" header="0" footer="0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O988"/>
  <sheetViews>
    <sheetView showGridLines="0" topLeftCell="A22" workbookViewId="0">
      <selection activeCell="A8" sqref="A8:D145"/>
    </sheetView>
  </sheetViews>
  <sheetFormatPr defaultColWidth="11.23046875" defaultRowHeight="15" customHeight="1" x14ac:dyDescent="0.3"/>
  <cols>
    <col min="1" max="1" width="3.3046875" customWidth="1"/>
    <col min="2" max="2" width="54.69140625" customWidth="1"/>
    <col min="3" max="3" width="9.3046875" customWidth="1"/>
    <col min="4" max="4" width="15.4609375" customWidth="1"/>
    <col min="5" max="15" width="8" customWidth="1"/>
  </cols>
  <sheetData>
    <row r="1" spans="1:15" ht="12.75" customHeight="1" x14ac:dyDescent="0.3">
      <c r="A1" s="165"/>
      <c r="B1" s="166"/>
      <c r="C1" s="166"/>
      <c r="D1" s="167"/>
    </row>
    <row r="2" spans="1:15" ht="12.75" customHeight="1" x14ac:dyDescent="0.3">
      <c r="A2" s="26"/>
      <c r="B2" s="2"/>
      <c r="C2" s="2"/>
      <c r="D2" s="27"/>
    </row>
    <row r="3" spans="1:15" ht="12.75" customHeight="1" x14ac:dyDescent="0.3">
      <c r="A3" s="26"/>
      <c r="B3" s="2"/>
      <c r="C3" s="2"/>
      <c r="D3" s="27"/>
    </row>
    <row r="4" spans="1:15" ht="12.75" customHeight="1" x14ac:dyDescent="0.3">
      <c r="A4" s="26"/>
      <c r="B4" s="2"/>
      <c r="C4" s="2"/>
      <c r="D4" s="27"/>
    </row>
    <row r="5" spans="1:15" ht="12.75" customHeight="1" x14ac:dyDescent="0.3">
      <c r="A5" s="26"/>
      <c r="B5" s="2"/>
      <c r="C5" s="2"/>
      <c r="D5" s="27"/>
    </row>
    <row r="6" spans="1:15" ht="12.75" customHeight="1" x14ac:dyDescent="0.3">
      <c r="A6" s="26"/>
      <c r="B6" s="2"/>
      <c r="C6" s="2"/>
      <c r="D6" s="27"/>
    </row>
    <row r="7" spans="1:15" ht="12.75" customHeight="1" x14ac:dyDescent="0.3">
      <c r="A7" s="26"/>
      <c r="B7" s="2"/>
      <c r="C7" s="2"/>
      <c r="D7" s="27"/>
    </row>
    <row r="8" spans="1:15" ht="12.75" customHeight="1" x14ac:dyDescent="0.3">
      <c r="A8" s="28"/>
      <c r="B8" s="29" t="s">
        <v>35</v>
      </c>
      <c r="C8" s="317"/>
      <c r="D8" s="261"/>
    </row>
    <row r="9" spans="1:15" ht="12.75" customHeight="1" x14ac:dyDescent="0.3">
      <c r="A9" s="30"/>
      <c r="B9" s="31" t="s">
        <v>36</v>
      </c>
      <c r="C9" s="318"/>
      <c r="D9" s="246"/>
    </row>
    <row r="10" spans="1:15" ht="12.75" customHeight="1" x14ac:dyDescent="0.3">
      <c r="A10" s="32"/>
      <c r="B10" s="33"/>
      <c r="C10" s="33"/>
      <c r="D10" s="34"/>
    </row>
    <row r="11" spans="1:15" ht="12.75" customHeight="1" x14ac:dyDescent="0.3">
      <c r="A11" s="319" t="s">
        <v>37</v>
      </c>
      <c r="B11" s="253"/>
      <c r="C11" s="253"/>
      <c r="D11" s="25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12.75" customHeight="1" x14ac:dyDescent="0.3">
      <c r="A12" s="36" t="s">
        <v>38</v>
      </c>
      <c r="B12" s="306" t="s">
        <v>39</v>
      </c>
      <c r="C12" s="263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12.75" customHeight="1" x14ac:dyDescent="0.3">
      <c r="A13" s="36" t="s">
        <v>40</v>
      </c>
      <c r="B13" s="306" t="s">
        <v>41</v>
      </c>
      <c r="C13" s="263"/>
      <c r="D13" s="39" t="s">
        <v>188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36" customHeight="1" x14ac:dyDescent="0.3">
      <c r="A14" s="36" t="s">
        <v>42</v>
      </c>
      <c r="B14" s="40" t="s">
        <v>43</v>
      </c>
      <c r="C14" s="41"/>
      <c r="D14" s="16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2.75" customHeight="1" x14ac:dyDescent="0.3">
      <c r="A15" s="43" t="s">
        <v>44</v>
      </c>
      <c r="B15" s="313" t="s">
        <v>45</v>
      </c>
      <c r="C15" s="245"/>
      <c r="D15" s="44">
        <v>12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2.75" customHeight="1" x14ac:dyDescent="0.3">
      <c r="A16" s="45"/>
      <c r="B16" s="46"/>
      <c r="C16" s="46"/>
      <c r="D16" s="47"/>
    </row>
    <row r="17" spans="1:4" ht="12.75" customHeight="1" x14ac:dyDescent="0.3">
      <c r="A17" s="314" t="s">
        <v>46</v>
      </c>
      <c r="B17" s="257"/>
      <c r="C17" s="257"/>
      <c r="D17" s="258"/>
    </row>
    <row r="18" spans="1:4" ht="12.75" customHeight="1" x14ac:dyDescent="0.3">
      <c r="A18" s="28" t="s">
        <v>38</v>
      </c>
      <c r="B18" s="315" t="s">
        <v>47</v>
      </c>
      <c r="C18" s="260"/>
      <c r="D18" s="48" t="s">
        <v>48</v>
      </c>
    </row>
    <row r="19" spans="1:4" ht="12.75" customHeight="1" x14ac:dyDescent="0.3">
      <c r="A19" s="49" t="s">
        <v>40</v>
      </c>
      <c r="B19" s="307" t="s">
        <v>49</v>
      </c>
      <c r="C19" s="263"/>
      <c r="D19" s="50" t="s">
        <v>50</v>
      </c>
    </row>
    <row r="20" spans="1:4" ht="12.75" customHeight="1" x14ac:dyDescent="0.3">
      <c r="A20" s="30" t="s">
        <v>42</v>
      </c>
      <c r="B20" s="308" t="s">
        <v>51</v>
      </c>
      <c r="C20" s="245"/>
      <c r="D20" s="169">
        <v>2</v>
      </c>
    </row>
    <row r="21" spans="1:4" ht="12.75" customHeight="1" x14ac:dyDescent="0.3">
      <c r="A21" s="52"/>
      <c r="B21" s="53"/>
      <c r="C21" s="53"/>
      <c r="D21" s="54"/>
    </row>
    <row r="22" spans="1:4" ht="12.75" customHeight="1" x14ac:dyDescent="0.3">
      <c r="A22" s="311" t="s">
        <v>52</v>
      </c>
      <c r="B22" s="265"/>
      <c r="C22" s="265"/>
      <c r="D22" s="284"/>
    </row>
    <row r="23" spans="1:4" ht="12.75" customHeight="1" x14ac:dyDescent="0.3">
      <c r="A23" s="52"/>
      <c r="B23" s="53"/>
      <c r="C23" s="53"/>
      <c r="D23" s="54"/>
    </row>
    <row r="24" spans="1:4" ht="12.75" customHeight="1" x14ac:dyDescent="0.3">
      <c r="A24" s="311" t="s">
        <v>53</v>
      </c>
      <c r="B24" s="265"/>
      <c r="C24" s="265"/>
      <c r="D24" s="284"/>
    </row>
    <row r="25" spans="1:4" ht="12.75" customHeight="1" x14ac:dyDescent="0.3">
      <c r="A25" s="55"/>
      <c r="B25" s="56"/>
      <c r="C25" s="56"/>
      <c r="D25" s="57"/>
    </row>
    <row r="26" spans="1:4" ht="12.75" customHeight="1" x14ac:dyDescent="0.3">
      <c r="A26" s="312" t="s">
        <v>54</v>
      </c>
      <c r="B26" s="270"/>
      <c r="C26" s="270"/>
      <c r="D26" s="261"/>
    </row>
    <row r="27" spans="1:4" ht="44.25" customHeight="1" x14ac:dyDescent="0.3">
      <c r="A27" s="58">
        <v>1</v>
      </c>
      <c r="B27" s="306" t="s">
        <v>55</v>
      </c>
      <c r="C27" s="263"/>
      <c r="D27" s="59" t="s">
        <v>189</v>
      </c>
    </row>
    <row r="28" spans="1:4" ht="12.75" customHeight="1" x14ac:dyDescent="0.3">
      <c r="A28" s="58">
        <v>2</v>
      </c>
      <c r="B28" s="306" t="s">
        <v>56</v>
      </c>
      <c r="C28" s="263"/>
      <c r="D28" s="61"/>
    </row>
    <row r="29" spans="1:4" ht="41.25" customHeight="1" x14ac:dyDescent="0.3">
      <c r="A29" s="58">
        <v>3</v>
      </c>
      <c r="B29" s="307" t="s">
        <v>57</v>
      </c>
      <c r="C29" s="263"/>
      <c r="D29" s="62" t="str">
        <f>D27</f>
        <v>Trabalhador agropecuário 12x36 diurno</v>
      </c>
    </row>
    <row r="30" spans="1:4" ht="12.75" customHeight="1" x14ac:dyDescent="0.3">
      <c r="A30" s="63">
        <v>4</v>
      </c>
      <c r="B30" s="308" t="s">
        <v>58</v>
      </c>
      <c r="C30" s="245"/>
      <c r="D30" s="51" t="s">
        <v>59</v>
      </c>
    </row>
    <row r="31" spans="1:4" ht="12.75" customHeight="1" x14ac:dyDescent="0.3">
      <c r="A31" s="64"/>
      <c r="B31" s="65"/>
      <c r="C31" s="65"/>
      <c r="D31" s="66"/>
    </row>
    <row r="32" spans="1:4" ht="12.75" customHeight="1" x14ac:dyDescent="0.3">
      <c r="A32" s="64"/>
      <c r="B32" s="65"/>
      <c r="C32" s="65"/>
      <c r="D32" s="66"/>
    </row>
    <row r="33" spans="1:15" ht="12.75" customHeight="1" x14ac:dyDescent="0.3">
      <c r="A33" s="292" t="s">
        <v>60</v>
      </c>
      <c r="B33" s="253"/>
      <c r="C33" s="253"/>
      <c r="D33" s="254"/>
    </row>
    <row r="34" spans="1:15" ht="12.75" customHeight="1" x14ac:dyDescent="0.3">
      <c r="A34" s="67">
        <v>1</v>
      </c>
      <c r="B34" s="29" t="s">
        <v>61</v>
      </c>
      <c r="C34" s="68" t="s">
        <v>62</v>
      </c>
      <c r="D34" s="69" t="s">
        <v>63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ht="12.75" customHeight="1" x14ac:dyDescent="0.3">
      <c r="A35" s="49" t="s">
        <v>38</v>
      </c>
      <c r="B35" s="70" t="s">
        <v>64</v>
      </c>
      <c r="C35" s="70"/>
      <c r="D35" s="71">
        <f>D28</f>
        <v>0</v>
      </c>
    </row>
    <row r="36" spans="1:15" ht="12.75" customHeight="1" x14ac:dyDescent="0.3">
      <c r="A36" s="49" t="s">
        <v>40</v>
      </c>
      <c r="B36" s="72" t="s">
        <v>65</v>
      </c>
      <c r="C36" s="73"/>
      <c r="D36" s="71">
        <f>C36*D35</f>
        <v>0</v>
      </c>
    </row>
    <row r="37" spans="1:15" ht="12.75" customHeight="1" x14ac:dyDescent="0.3">
      <c r="A37" s="49" t="s">
        <v>42</v>
      </c>
      <c r="B37" s="72" t="s">
        <v>66</v>
      </c>
      <c r="C37" s="73"/>
      <c r="D37" s="71">
        <f>D35*C37</f>
        <v>0</v>
      </c>
    </row>
    <row r="38" spans="1:15" ht="12.75" customHeight="1" x14ac:dyDescent="0.3">
      <c r="A38" s="49" t="s">
        <v>67</v>
      </c>
      <c r="B38" s="72" t="s">
        <v>68</v>
      </c>
      <c r="C38" s="73"/>
      <c r="D38" s="71">
        <f>(D35+D37)/220*7*15*C38</f>
        <v>0</v>
      </c>
    </row>
    <row r="39" spans="1:15" ht="12.75" customHeight="1" x14ac:dyDescent="0.3">
      <c r="A39" s="49" t="s">
        <v>44</v>
      </c>
      <c r="B39" s="72" t="s">
        <v>69</v>
      </c>
      <c r="C39" s="74"/>
      <c r="D39" s="71">
        <f>((D35*1.2)/220)*((((60/52.5)-1)*C39))</f>
        <v>0</v>
      </c>
    </row>
    <row r="40" spans="1:15" ht="12.75" customHeight="1" x14ac:dyDescent="0.3">
      <c r="A40" s="49" t="s">
        <v>70</v>
      </c>
      <c r="B40" s="72" t="s">
        <v>71</v>
      </c>
      <c r="C40" s="73"/>
      <c r="D40" s="71">
        <v>0</v>
      </c>
    </row>
    <row r="41" spans="1:15" ht="12.75" customHeight="1" x14ac:dyDescent="0.3">
      <c r="A41" s="75" t="s">
        <v>72</v>
      </c>
      <c r="B41" s="76" t="s">
        <v>73</v>
      </c>
      <c r="C41" s="77"/>
      <c r="D41" s="78">
        <f>C41*D35</f>
        <v>0</v>
      </c>
    </row>
    <row r="42" spans="1:15" ht="12.75" customHeight="1" x14ac:dyDescent="0.3">
      <c r="A42" s="79"/>
      <c r="B42" s="80" t="s">
        <v>74</v>
      </c>
      <c r="C42" s="81">
        <v>0</v>
      </c>
      <c r="D42" s="82">
        <f>SUM(D35:D41)</f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2.75" customHeight="1" x14ac:dyDescent="0.3">
      <c r="A43" s="83"/>
      <c r="B43" s="84"/>
      <c r="C43" s="84"/>
      <c r="D43" s="8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2.75" customHeight="1" x14ac:dyDescent="0.3">
      <c r="A44" s="292" t="s">
        <v>75</v>
      </c>
      <c r="B44" s="253"/>
      <c r="C44" s="253"/>
      <c r="D44" s="25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2.75" customHeight="1" x14ac:dyDescent="0.3">
      <c r="A45" s="83" t="s">
        <v>76</v>
      </c>
      <c r="B45" s="86" t="s">
        <v>77</v>
      </c>
      <c r="C45" s="87" t="s">
        <v>62</v>
      </c>
      <c r="D45" s="88" t="s">
        <v>63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2.75" customHeight="1" x14ac:dyDescent="0.3">
      <c r="A46" s="49" t="s">
        <v>38</v>
      </c>
      <c r="B46" s="70" t="s">
        <v>78</v>
      </c>
      <c r="C46" s="89">
        <v>8.3299999999999999E-2</v>
      </c>
      <c r="D46" s="71">
        <f>C46*D42</f>
        <v>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2.75" customHeight="1" x14ac:dyDescent="0.3">
      <c r="A47" s="49" t="s">
        <v>40</v>
      </c>
      <c r="B47" s="70" t="s">
        <v>79</v>
      </c>
      <c r="C47" s="89">
        <v>0.121</v>
      </c>
      <c r="D47" s="71">
        <f>C47*D42</f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2.75" customHeight="1" x14ac:dyDescent="0.3">
      <c r="A48" s="79"/>
      <c r="B48" s="80" t="s">
        <v>80</v>
      </c>
      <c r="C48" s="81">
        <f t="shared" ref="C48:D48" si="0">SUM(C46:C47)</f>
        <v>0.20429999999999998</v>
      </c>
      <c r="D48" s="82">
        <f t="shared" si="0"/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2.75" customHeight="1" x14ac:dyDescent="0.3">
      <c r="A49" s="79"/>
      <c r="B49" s="80" t="s">
        <v>81</v>
      </c>
      <c r="C49" s="81">
        <f>C48*C60</f>
        <v>6.9053400000000001E-2</v>
      </c>
      <c r="D49" s="82">
        <f>C49*D42</f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2.75" customHeight="1" x14ac:dyDescent="0.3">
      <c r="A50" s="83"/>
      <c r="B50" s="84"/>
      <c r="C50" s="84"/>
      <c r="D50" s="8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2.75" customHeight="1" x14ac:dyDescent="0.3">
      <c r="A51" s="67" t="s">
        <v>82</v>
      </c>
      <c r="B51" s="29" t="s">
        <v>83</v>
      </c>
      <c r="C51" s="68" t="s">
        <v>62</v>
      </c>
      <c r="D51" s="69" t="s">
        <v>63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2.75" customHeight="1" x14ac:dyDescent="0.3">
      <c r="A52" s="49" t="s">
        <v>38</v>
      </c>
      <c r="B52" s="70" t="s">
        <v>84</v>
      </c>
      <c r="C52" s="89">
        <v>0.2</v>
      </c>
      <c r="D52" s="71">
        <f>C52*D42</f>
        <v>0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2.75" customHeight="1" x14ac:dyDescent="0.3">
      <c r="A53" s="49" t="s">
        <v>40</v>
      </c>
      <c r="B53" s="70" t="s">
        <v>85</v>
      </c>
      <c r="C53" s="89">
        <v>2.5000000000000001E-2</v>
      </c>
      <c r="D53" s="71">
        <f>C53*D42</f>
        <v>0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2.75" customHeight="1" x14ac:dyDescent="0.3">
      <c r="A54" s="49" t="s">
        <v>42</v>
      </c>
      <c r="B54" s="70" t="s">
        <v>190</v>
      </c>
      <c r="C54" s="89"/>
      <c r="D54" s="71">
        <f>C54*D42</f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ht="12.75" customHeight="1" x14ac:dyDescent="0.3">
      <c r="A55" s="49" t="s">
        <v>44</v>
      </c>
      <c r="B55" s="70" t="s">
        <v>87</v>
      </c>
      <c r="C55" s="91">
        <f>0.75%*2</f>
        <v>1.4999999999999999E-2</v>
      </c>
      <c r="D55" s="71">
        <f>C55*D42</f>
        <v>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ht="12.75" customHeight="1" x14ac:dyDescent="0.3">
      <c r="A56" s="49" t="s">
        <v>70</v>
      </c>
      <c r="B56" s="70" t="s">
        <v>88</v>
      </c>
      <c r="C56" s="91">
        <f>0.5%*2</f>
        <v>0.01</v>
      </c>
      <c r="D56" s="71">
        <f>C56*D42</f>
        <v>0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2.75" customHeight="1" x14ac:dyDescent="0.3">
      <c r="A57" s="49" t="s">
        <v>72</v>
      </c>
      <c r="B57" s="70" t="s">
        <v>89</v>
      </c>
      <c r="C57" s="89">
        <v>6.0000000000000001E-3</v>
      </c>
      <c r="D57" s="71">
        <f>C57*D42</f>
        <v>0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ht="12.75" customHeight="1" x14ac:dyDescent="0.3">
      <c r="A58" s="49" t="s">
        <v>90</v>
      </c>
      <c r="B58" s="70" t="s">
        <v>91</v>
      </c>
      <c r="C58" s="89">
        <v>2E-3</v>
      </c>
      <c r="D58" s="71">
        <f>C58*D42</f>
        <v>0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2.75" customHeight="1" x14ac:dyDescent="0.3">
      <c r="A59" s="30" t="s">
        <v>92</v>
      </c>
      <c r="B59" s="92" t="s">
        <v>93</v>
      </c>
      <c r="C59" s="93">
        <v>0.08</v>
      </c>
      <c r="D59" s="71">
        <f>C59*D42</f>
        <v>0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ht="12.75" customHeight="1" x14ac:dyDescent="0.3">
      <c r="A60" s="79"/>
      <c r="B60" s="80" t="s">
        <v>80</v>
      </c>
      <c r="C60" s="94">
        <f t="shared" ref="C60:D60" si="1">SUM(C52:C59)</f>
        <v>0.33800000000000002</v>
      </c>
      <c r="D60" s="82">
        <f t="shared" si="1"/>
        <v>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ht="12.75" customHeight="1" x14ac:dyDescent="0.3">
      <c r="A61" s="83"/>
      <c r="B61" s="84"/>
      <c r="C61" s="95"/>
      <c r="D61" s="8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2.75" customHeight="1" x14ac:dyDescent="0.3">
      <c r="A62" s="96" t="s">
        <v>94</v>
      </c>
      <c r="B62" s="97" t="s">
        <v>95</v>
      </c>
      <c r="C62" s="98" t="s">
        <v>62</v>
      </c>
      <c r="D62" s="99" t="s">
        <v>63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2.75" customHeight="1" x14ac:dyDescent="0.3">
      <c r="A63" s="28" t="s">
        <v>38</v>
      </c>
      <c r="B63" s="100" t="s">
        <v>96</v>
      </c>
      <c r="C63" s="101"/>
      <c r="D63" s="102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2.75" customHeight="1" x14ac:dyDescent="0.3">
      <c r="A64" s="49" t="s">
        <v>40</v>
      </c>
      <c r="B64" s="103" t="s">
        <v>191</v>
      </c>
      <c r="C64" s="89"/>
      <c r="D64" s="104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2.75" customHeight="1" x14ac:dyDescent="0.3">
      <c r="A65" s="49" t="s">
        <v>42</v>
      </c>
      <c r="B65" s="70" t="s">
        <v>98</v>
      </c>
      <c r="C65" s="89"/>
      <c r="D65" s="71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2.75" customHeight="1" x14ac:dyDescent="0.3">
      <c r="A66" s="49" t="s">
        <v>44</v>
      </c>
      <c r="B66" s="70" t="s">
        <v>99</v>
      </c>
      <c r="C66" s="89"/>
      <c r="D66" s="71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12.75" customHeight="1" x14ac:dyDescent="0.3">
      <c r="A67" s="49" t="s">
        <v>70</v>
      </c>
      <c r="B67" s="105" t="s">
        <v>100</v>
      </c>
      <c r="C67" s="106"/>
      <c r="D67" s="71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12.75" customHeight="1" x14ac:dyDescent="0.3">
      <c r="A68" s="49" t="s">
        <v>72</v>
      </c>
      <c r="B68" s="107" t="s">
        <v>101</v>
      </c>
      <c r="C68" s="106"/>
      <c r="D68" s="71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2.75" customHeight="1" x14ac:dyDescent="0.3">
      <c r="A69" s="108" t="s">
        <v>90</v>
      </c>
      <c r="B69" s="109" t="s">
        <v>73</v>
      </c>
      <c r="C69" s="110"/>
      <c r="D69" s="111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2.75" customHeight="1" x14ac:dyDescent="0.3">
      <c r="A70" s="170"/>
      <c r="B70" s="171" t="s">
        <v>80</v>
      </c>
      <c r="C70" s="172"/>
      <c r="D70" s="173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2.75" customHeight="1" x14ac:dyDescent="0.3">
      <c r="A71" s="135"/>
      <c r="B71" s="174"/>
      <c r="C71" s="175"/>
      <c r="D71" s="176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2.75" customHeight="1" x14ac:dyDescent="0.3">
      <c r="A72" s="295" t="s">
        <v>104</v>
      </c>
      <c r="B72" s="265"/>
      <c r="C72" s="265"/>
      <c r="D72" s="26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</row>
    <row r="73" spans="1:15" ht="12.75" customHeight="1" x14ac:dyDescent="0.3">
      <c r="A73" s="67">
        <v>2</v>
      </c>
      <c r="B73" s="29" t="s">
        <v>105</v>
      </c>
      <c r="C73" s="68" t="s">
        <v>62</v>
      </c>
      <c r="D73" s="69" t="s">
        <v>63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</row>
    <row r="74" spans="1:15" ht="12.75" customHeight="1" x14ac:dyDescent="0.3">
      <c r="A74" s="49" t="s">
        <v>76</v>
      </c>
      <c r="B74" s="70" t="s">
        <v>106</v>
      </c>
      <c r="C74" s="89"/>
      <c r="D74" s="71">
        <f>D48+D49</f>
        <v>0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2.75" customHeight="1" x14ac:dyDescent="0.3">
      <c r="A75" s="49" t="s">
        <v>82</v>
      </c>
      <c r="B75" s="70" t="s">
        <v>107</v>
      </c>
      <c r="C75" s="89"/>
      <c r="D75" s="71">
        <f>D60</f>
        <v>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2.75" customHeight="1" x14ac:dyDescent="0.3">
      <c r="A76" s="49" t="s">
        <v>94</v>
      </c>
      <c r="B76" s="70" t="s">
        <v>95</v>
      </c>
      <c r="C76" s="89"/>
      <c r="D76" s="71">
        <f>D70</f>
        <v>0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2.75" customHeight="1" x14ac:dyDescent="0.3">
      <c r="A77" s="79"/>
      <c r="B77" s="80" t="s">
        <v>80</v>
      </c>
      <c r="C77" s="94">
        <v>0</v>
      </c>
      <c r="D77" s="82">
        <f>SUM(D74:D76)</f>
        <v>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2.75" customHeight="1" x14ac:dyDescent="0.3">
      <c r="A78" s="83"/>
      <c r="B78" s="84"/>
      <c r="C78" s="84"/>
      <c r="D78" s="8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2.75" customHeight="1" x14ac:dyDescent="0.3">
      <c r="A79" s="83"/>
      <c r="B79" s="84"/>
      <c r="C79" s="84"/>
      <c r="D79" s="8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2.75" customHeight="1" x14ac:dyDescent="0.3">
      <c r="A80" s="292" t="s">
        <v>108</v>
      </c>
      <c r="B80" s="253"/>
      <c r="C80" s="253"/>
      <c r="D80" s="254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2.75" customHeight="1" x14ac:dyDescent="0.3">
      <c r="A81" s="67">
        <v>3</v>
      </c>
      <c r="B81" s="29" t="s">
        <v>109</v>
      </c>
      <c r="C81" s="68" t="s">
        <v>62</v>
      </c>
      <c r="D81" s="69" t="s">
        <v>63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2.75" customHeight="1" x14ac:dyDescent="0.3">
      <c r="A82" s="116" t="s">
        <v>38</v>
      </c>
      <c r="B82" s="117" t="s">
        <v>110</v>
      </c>
      <c r="C82" s="118">
        <f>Encargos!C35</f>
        <v>4.1999999999999997E-3</v>
      </c>
      <c r="D82" s="119">
        <f>C82*D42</f>
        <v>0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1:15" ht="12.75" customHeight="1" x14ac:dyDescent="0.3">
      <c r="A83" s="116" t="s">
        <v>40</v>
      </c>
      <c r="B83" s="117" t="s">
        <v>111</v>
      </c>
      <c r="C83" s="118">
        <f>Encargos!C36</f>
        <v>0.08</v>
      </c>
      <c r="D83" s="119">
        <f>C83*D82</f>
        <v>0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</row>
    <row r="84" spans="1:15" ht="12.75" customHeight="1" x14ac:dyDescent="0.3">
      <c r="A84" s="116" t="s">
        <v>42</v>
      </c>
      <c r="B84" s="117" t="s">
        <v>112</v>
      </c>
      <c r="C84" s="118">
        <v>1E-4</v>
      </c>
      <c r="D84" s="119">
        <f>C84*D42</f>
        <v>0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</row>
    <row r="85" spans="1:15" ht="12.75" customHeight="1" x14ac:dyDescent="0.3">
      <c r="A85" s="49" t="s">
        <v>44</v>
      </c>
      <c r="B85" s="103" t="s">
        <v>113</v>
      </c>
      <c r="C85" s="120">
        <v>1.9400000000000001E-2</v>
      </c>
      <c r="D85" s="71">
        <f>C85*D42</f>
        <v>0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</row>
    <row r="86" spans="1:15" ht="21" customHeight="1" x14ac:dyDescent="0.3">
      <c r="A86" s="49" t="s">
        <v>70</v>
      </c>
      <c r="B86" s="103" t="s">
        <v>114</v>
      </c>
      <c r="C86" s="120">
        <f>C60</f>
        <v>0.33800000000000002</v>
      </c>
      <c r="D86" s="71">
        <f>C86*D85</f>
        <v>0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</row>
    <row r="87" spans="1:15" ht="12.75" customHeight="1" x14ac:dyDescent="0.3">
      <c r="A87" s="49" t="s">
        <v>72</v>
      </c>
      <c r="B87" s="70" t="s">
        <v>115</v>
      </c>
      <c r="C87" s="120">
        <v>0.02</v>
      </c>
      <c r="D87" s="71">
        <f>C87*D42</f>
        <v>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</row>
    <row r="88" spans="1:15" ht="12.75" customHeight="1" x14ac:dyDescent="0.3">
      <c r="A88" s="79"/>
      <c r="B88" s="80" t="s">
        <v>116</v>
      </c>
      <c r="C88" s="94">
        <f t="shared" ref="C88:D88" si="2">SUM(C82:C87)</f>
        <v>0.46170000000000005</v>
      </c>
      <c r="D88" s="82">
        <f t="shared" si="2"/>
        <v>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ht="12.75" customHeight="1" x14ac:dyDescent="0.3">
      <c r="A89" s="83"/>
      <c r="B89" s="84"/>
      <c r="C89" s="84"/>
      <c r="D89" s="8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ht="12.75" customHeight="1" x14ac:dyDescent="0.3">
      <c r="A90" s="324" t="s">
        <v>124</v>
      </c>
      <c r="B90" s="257"/>
      <c r="C90" s="257"/>
      <c r="D90" s="258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ht="12.75" customHeight="1" x14ac:dyDescent="0.3">
      <c r="A91" s="96" t="s">
        <v>125</v>
      </c>
      <c r="B91" s="97" t="s">
        <v>126</v>
      </c>
      <c r="C91" s="98" t="s">
        <v>62</v>
      </c>
      <c r="D91" s="99" t="s">
        <v>63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ht="12.75" customHeight="1" x14ac:dyDescent="0.3">
      <c r="A92" s="28" t="s">
        <v>38</v>
      </c>
      <c r="B92" s="126" t="s">
        <v>127</v>
      </c>
      <c r="C92" s="101">
        <v>0</v>
      </c>
      <c r="D92" s="102">
        <f>C92*$D$42</f>
        <v>0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ht="12.75" customHeight="1" x14ac:dyDescent="0.3">
      <c r="A93" s="49" t="s">
        <v>40</v>
      </c>
      <c r="B93" s="70" t="s">
        <v>126</v>
      </c>
      <c r="C93" s="89">
        <v>1.67E-2</v>
      </c>
      <c r="D93" s="71">
        <f>C93*($D$42+D48)</f>
        <v>0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ht="12.75" customHeight="1" x14ac:dyDescent="0.3">
      <c r="A94" s="49" t="s">
        <v>42</v>
      </c>
      <c r="B94" s="103" t="s">
        <v>128</v>
      </c>
      <c r="C94" s="89">
        <f>Encargos!C46</f>
        <v>2.0000000000000001E-4</v>
      </c>
      <c r="D94" s="71">
        <f>C94*($D$42+D48)</f>
        <v>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ht="12.75" customHeight="1" x14ac:dyDescent="0.3">
      <c r="A95" s="49" t="s">
        <v>44</v>
      </c>
      <c r="B95" s="70" t="s">
        <v>129</v>
      </c>
      <c r="C95" s="89">
        <v>2.9999999999999997E-4</v>
      </c>
      <c r="D95" s="71">
        <f>C95*($D$42+D48)</f>
        <v>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ht="12.75" customHeight="1" x14ac:dyDescent="0.3">
      <c r="A96" s="49" t="s">
        <v>70</v>
      </c>
      <c r="B96" s="70" t="s">
        <v>130</v>
      </c>
      <c r="C96" s="89">
        <v>6.9999999999999999E-4</v>
      </c>
      <c r="D96" s="71">
        <f>C96*($D$42+D48)</f>
        <v>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1:15" ht="12.75" customHeight="1" x14ac:dyDescent="0.3">
      <c r="A97" s="30" t="s">
        <v>72</v>
      </c>
      <c r="B97" s="127" t="s">
        <v>131</v>
      </c>
      <c r="C97" s="93">
        <v>0</v>
      </c>
      <c r="D97" s="128">
        <f>C97*$D$42</f>
        <v>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1:15" ht="12.75" customHeight="1" x14ac:dyDescent="0.3">
      <c r="A98" s="79"/>
      <c r="B98" s="80" t="s">
        <v>80</v>
      </c>
      <c r="C98" s="94">
        <f t="shared" ref="C98:D98" si="3">SUM(C92:C97)</f>
        <v>1.7899999999999999E-2</v>
      </c>
      <c r="D98" s="82">
        <f t="shared" si="3"/>
        <v>0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36" customHeight="1" x14ac:dyDescent="0.3">
      <c r="A99" s="79"/>
      <c r="B99" s="177" t="s">
        <v>135</v>
      </c>
      <c r="C99" s="81">
        <v>0</v>
      </c>
      <c r="D99" s="82">
        <f>C99*D42</f>
        <v>0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5" ht="12.75" customHeight="1" x14ac:dyDescent="0.3">
      <c r="A100" s="83"/>
      <c r="B100" s="84"/>
      <c r="C100" s="84"/>
      <c r="D100" s="8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 ht="12.75" customHeight="1" x14ac:dyDescent="0.3">
      <c r="A101" s="96" t="s">
        <v>143</v>
      </c>
      <c r="B101" s="131" t="s">
        <v>144</v>
      </c>
      <c r="C101" s="98" t="s">
        <v>62</v>
      </c>
      <c r="D101" s="99" t="s">
        <v>63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 ht="12.75" customHeight="1" x14ac:dyDescent="0.3">
      <c r="A102" s="28" t="s">
        <v>38</v>
      </c>
      <c r="B102" s="126" t="s">
        <v>145</v>
      </c>
      <c r="C102" s="132" t="s">
        <v>192</v>
      </c>
      <c r="D102" s="102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ht="12.75" customHeight="1" x14ac:dyDescent="0.3">
      <c r="A103" s="79"/>
      <c r="B103" s="80" t="s">
        <v>80</v>
      </c>
      <c r="C103" s="94"/>
      <c r="D103" s="82">
        <f>D102</f>
        <v>0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 ht="12.75" customHeight="1" x14ac:dyDescent="0.3">
      <c r="A104" s="52"/>
      <c r="B104" s="53"/>
      <c r="C104" s="53"/>
      <c r="D104" s="54"/>
    </row>
    <row r="105" spans="1:15" ht="12.75" customHeight="1" x14ac:dyDescent="0.3">
      <c r="A105" s="292" t="s">
        <v>146</v>
      </c>
      <c r="B105" s="253"/>
      <c r="C105" s="253"/>
      <c r="D105" s="253"/>
    </row>
    <row r="106" spans="1:15" ht="12.75" customHeight="1" x14ac:dyDescent="0.3">
      <c r="A106" s="133">
        <v>4</v>
      </c>
      <c r="B106" s="86" t="s">
        <v>147</v>
      </c>
      <c r="C106" s="87" t="s">
        <v>62</v>
      </c>
      <c r="D106" s="88" t="s">
        <v>63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 ht="12.75" customHeight="1" x14ac:dyDescent="0.3">
      <c r="A107" s="49" t="s">
        <v>125</v>
      </c>
      <c r="B107" s="70" t="s">
        <v>126</v>
      </c>
      <c r="C107" s="70"/>
      <c r="D107" s="71">
        <f>D98+D99</f>
        <v>0</v>
      </c>
    </row>
    <row r="108" spans="1:15" ht="12.75" customHeight="1" x14ac:dyDescent="0.3">
      <c r="A108" s="49" t="s">
        <v>143</v>
      </c>
      <c r="B108" s="134" t="s">
        <v>144</v>
      </c>
      <c r="C108" s="134"/>
      <c r="D108" s="78">
        <f>D102</f>
        <v>0</v>
      </c>
    </row>
    <row r="109" spans="1:15" ht="12.75" customHeight="1" x14ac:dyDescent="0.3">
      <c r="A109" s="135"/>
      <c r="B109" s="135" t="s">
        <v>148</v>
      </c>
      <c r="C109" s="81">
        <f t="shared" ref="C109:D109" si="4">SUM(C107:C108)</f>
        <v>0</v>
      </c>
      <c r="D109" s="82">
        <f t="shared" si="4"/>
        <v>0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 ht="12.75" customHeight="1" x14ac:dyDescent="0.3">
      <c r="A110" s="52"/>
      <c r="B110" s="53"/>
      <c r="C110" s="53"/>
      <c r="D110" s="54"/>
    </row>
    <row r="111" spans="1:15" ht="12.75" customHeight="1" x14ac:dyDescent="0.3">
      <c r="A111" s="292" t="s">
        <v>149</v>
      </c>
      <c r="B111" s="253"/>
      <c r="C111" s="253"/>
      <c r="D111" s="254"/>
    </row>
    <row r="112" spans="1:15" ht="12.75" customHeight="1" x14ac:dyDescent="0.3">
      <c r="A112" s="67">
        <v>5</v>
      </c>
      <c r="B112" s="29" t="s">
        <v>150</v>
      </c>
      <c r="C112" s="68" t="s">
        <v>62</v>
      </c>
      <c r="D112" s="69" t="s">
        <v>63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1:15" ht="12.75" customHeight="1" x14ac:dyDescent="0.3">
      <c r="A113" s="49" t="s">
        <v>38</v>
      </c>
      <c r="B113" s="70" t="s">
        <v>151</v>
      </c>
      <c r="C113" s="91"/>
      <c r="D113" s="71"/>
    </row>
    <row r="114" spans="1:15" ht="12.75" customHeight="1" x14ac:dyDescent="0.3">
      <c r="A114" s="49" t="s">
        <v>40</v>
      </c>
      <c r="B114" s="70" t="s">
        <v>152</v>
      </c>
      <c r="C114" s="89"/>
      <c r="D114" s="71"/>
    </row>
    <row r="115" spans="1:15" ht="12.75" customHeight="1" x14ac:dyDescent="0.3">
      <c r="A115" s="49" t="s">
        <v>42</v>
      </c>
      <c r="B115" s="70" t="s">
        <v>193</v>
      </c>
      <c r="C115" s="89"/>
      <c r="D115" s="71"/>
    </row>
    <row r="116" spans="1:15" ht="12.75" customHeight="1" x14ac:dyDescent="0.3">
      <c r="A116" s="49" t="s">
        <v>44</v>
      </c>
      <c r="B116" s="70" t="s">
        <v>154</v>
      </c>
      <c r="C116" s="89"/>
      <c r="D116" s="71"/>
    </row>
    <row r="117" spans="1:15" ht="12.75" customHeight="1" x14ac:dyDescent="0.3">
      <c r="A117" s="30" t="s">
        <v>70</v>
      </c>
      <c r="B117" s="92" t="s">
        <v>155</v>
      </c>
      <c r="C117" s="93"/>
      <c r="D117" s="128"/>
    </row>
    <row r="118" spans="1:15" ht="12.75" customHeight="1" x14ac:dyDescent="0.3">
      <c r="A118" s="178"/>
      <c r="B118" s="80" t="s">
        <v>156</v>
      </c>
      <c r="C118" s="81">
        <f>SUM(C113:C116)</f>
        <v>0</v>
      </c>
      <c r="D118" s="82">
        <f>SUM(D113:D117)</f>
        <v>0</v>
      </c>
    </row>
    <row r="119" spans="1:15" ht="12.75" customHeight="1" x14ac:dyDescent="0.3">
      <c r="A119" s="52"/>
      <c r="B119" s="53"/>
      <c r="C119" s="53"/>
      <c r="D119" s="54"/>
    </row>
    <row r="120" spans="1:15" ht="12.75" customHeight="1" x14ac:dyDescent="0.3">
      <c r="A120" s="324" t="s">
        <v>160</v>
      </c>
      <c r="B120" s="257"/>
      <c r="C120" s="257"/>
      <c r="D120" s="258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 ht="12.75" customHeight="1" x14ac:dyDescent="0.3">
      <c r="A121" s="79">
        <v>6</v>
      </c>
      <c r="B121" s="80" t="s">
        <v>161</v>
      </c>
      <c r="C121" s="138" t="s">
        <v>62</v>
      </c>
      <c r="D121" s="139" t="s">
        <v>63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</row>
    <row r="122" spans="1:15" ht="12.75" customHeight="1" x14ac:dyDescent="0.3">
      <c r="A122" s="116" t="s">
        <v>38</v>
      </c>
      <c r="B122" s="117" t="s">
        <v>162</v>
      </c>
      <c r="C122" s="140">
        <f>'Trabalhador 44hs'!C136</f>
        <v>0</v>
      </c>
      <c r="D122" s="141">
        <f>C122*D137</f>
        <v>0</v>
      </c>
    </row>
    <row r="123" spans="1:15" ht="12.75" customHeight="1" x14ac:dyDescent="0.3">
      <c r="A123" s="49" t="s">
        <v>40</v>
      </c>
      <c r="B123" s="70" t="s">
        <v>163</v>
      </c>
      <c r="C123" s="89">
        <f>'Trabalhador 44hs'!C137</f>
        <v>0</v>
      </c>
      <c r="D123" s="71">
        <f>C123*(D137+D122)</f>
        <v>0</v>
      </c>
    </row>
    <row r="124" spans="1:15" ht="12.75" customHeight="1" x14ac:dyDescent="0.3">
      <c r="A124" s="49" t="s">
        <v>42</v>
      </c>
      <c r="B124" s="70" t="s">
        <v>164</v>
      </c>
      <c r="C124" s="89"/>
      <c r="D124" s="71"/>
    </row>
    <row r="125" spans="1:15" ht="12.75" customHeight="1" x14ac:dyDescent="0.3">
      <c r="A125" s="49"/>
      <c r="B125" s="70" t="s">
        <v>165</v>
      </c>
      <c r="C125" s="89">
        <v>7.51E-2</v>
      </c>
      <c r="D125" s="71">
        <f>C125*D139</f>
        <v>0</v>
      </c>
    </row>
    <row r="126" spans="1:15" ht="12.75" customHeight="1" x14ac:dyDescent="0.3">
      <c r="A126" s="49"/>
      <c r="B126" s="72" t="s">
        <v>166</v>
      </c>
      <c r="C126" s="89">
        <v>0</v>
      </c>
      <c r="D126" s="71"/>
    </row>
    <row r="127" spans="1:15" ht="12.75" customHeight="1" x14ac:dyDescent="0.3">
      <c r="A127" s="75"/>
      <c r="B127" s="76" t="s">
        <v>167</v>
      </c>
      <c r="C127" s="142">
        <v>0.05</v>
      </c>
      <c r="D127" s="78">
        <f>C127*D139</f>
        <v>0</v>
      </c>
    </row>
    <row r="128" spans="1:15" ht="12.75" customHeight="1" x14ac:dyDescent="0.3">
      <c r="A128" s="79"/>
      <c r="B128" s="80" t="s">
        <v>168</v>
      </c>
      <c r="C128" s="81">
        <f>SUM(C125:C127)</f>
        <v>0.12509999999999999</v>
      </c>
      <c r="D128" s="82"/>
    </row>
    <row r="129" spans="1:15" ht="12.75" customHeight="1" x14ac:dyDescent="0.3">
      <c r="A129" s="179"/>
      <c r="B129" s="180"/>
      <c r="C129" s="180"/>
      <c r="D129" s="181"/>
    </row>
    <row r="130" spans="1:15" ht="12.75" customHeight="1" x14ac:dyDescent="0.3">
      <c r="A130" s="324" t="s">
        <v>172</v>
      </c>
      <c r="B130" s="257"/>
      <c r="C130" s="257"/>
      <c r="D130" s="258"/>
    </row>
    <row r="131" spans="1:15" ht="21" customHeight="1" x14ac:dyDescent="0.3">
      <c r="A131" s="143"/>
      <c r="B131" s="144" t="s">
        <v>173</v>
      </c>
      <c r="C131" s="138" t="s">
        <v>62</v>
      </c>
      <c r="D131" s="138" t="s">
        <v>63</v>
      </c>
    </row>
    <row r="132" spans="1:15" ht="12.75" customHeight="1" x14ac:dyDescent="0.3">
      <c r="A132" s="145" t="s">
        <v>38</v>
      </c>
      <c r="B132" s="146" t="s">
        <v>174</v>
      </c>
      <c r="C132" s="118">
        <v>0</v>
      </c>
      <c r="D132" s="147">
        <f>D42</f>
        <v>0</v>
      </c>
    </row>
    <row r="133" spans="1:15" ht="12.75" customHeight="1" x14ac:dyDescent="0.3">
      <c r="A133" s="58" t="s">
        <v>40</v>
      </c>
      <c r="B133" s="72" t="s">
        <v>175</v>
      </c>
      <c r="C133" s="120">
        <v>0</v>
      </c>
      <c r="D133" s="148">
        <f>D77</f>
        <v>0</v>
      </c>
    </row>
    <row r="134" spans="1:15" ht="12.75" customHeight="1" x14ac:dyDescent="0.3">
      <c r="A134" s="58" t="s">
        <v>42</v>
      </c>
      <c r="B134" s="72" t="s">
        <v>176</v>
      </c>
      <c r="C134" s="120">
        <v>0</v>
      </c>
      <c r="D134" s="148">
        <f>D88</f>
        <v>0</v>
      </c>
    </row>
    <row r="135" spans="1:15" ht="12.75" customHeight="1" x14ac:dyDescent="0.3">
      <c r="A135" s="58" t="s">
        <v>44</v>
      </c>
      <c r="B135" s="72" t="s">
        <v>194</v>
      </c>
      <c r="C135" s="120">
        <v>0</v>
      </c>
      <c r="D135" s="148">
        <f>D109</f>
        <v>0</v>
      </c>
    </row>
    <row r="136" spans="1:15" ht="12.75" customHeight="1" x14ac:dyDescent="0.3">
      <c r="A136" s="149" t="s">
        <v>70</v>
      </c>
      <c r="B136" s="76" t="s">
        <v>178</v>
      </c>
      <c r="C136" s="150">
        <v>0</v>
      </c>
      <c r="D136" s="151">
        <f>D118</f>
        <v>0</v>
      </c>
    </row>
    <row r="137" spans="1:15" ht="12.75" customHeight="1" x14ac:dyDescent="0.3">
      <c r="A137" s="319" t="s">
        <v>179</v>
      </c>
      <c r="B137" s="323"/>
      <c r="C137" s="152"/>
      <c r="D137" s="153"/>
    </row>
    <row r="138" spans="1:15" ht="12.75" customHeight="1" x14ac:dyDescent="0.3">
      <c r="A138" s="112" t="s">
        <v>72</v>
      </c>
      <c r="B138" s="113" t="s">
        <v>180</v>
      </c>
      <c r="C138" s="154"/>
      <c r="D138" s="15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</row>
    <row r="139" spans="1:15" ht="12.75" customHeight="1" x14ac:dyDescent="0.3">
      <c r="A139" s="319" t="s">
        <v>181</v>
      </c>
      <c r="B139" s="323"/>
      <c r="C139" s="81"/>
      <c r="D139" s="153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</row>
    <row r="140" spans="1:15" ht="12.75" customHeight="1" x14ac:dyDescent="0.3">
      <c r="A140" s="156"/>
      <c r="B140" s="157"/>
      <c r="C140" s="157"/>
      <c r="D140" s="158"/>
    </row>
    <row r="141" spans="1:15" ht="12.75" customHeight="1" x14ac:dyDescent="0.3">
      <c r="A141" s="324" t="s">
        <v>182</v>
      </c>
      <c r="B141" s="257"/>
      <c r="C141" s="257"/>
      <c r="D141" s="258"/>
    </row>
    <row r="142" spans="1:15" ht="12.75" customHeight="1" x14ac:dyDescent="0.3">
      <c r="A142" s="143"/>
      <c r="B142" s="325" t="s">
        <v>183</v>
      </c>
      <c r="C142" s="323"/>
      <c r="D142" s="138" t="s">
        <v>63</v>
      </c>
    </row>
    <row r="143" spans="1:15" ht="12.75" customHeight="1" x14ac:dyDescent="0.3">
      <c r="A143" s="159" t="s">
        <v>38</v>
      </c>
      <c r="B143" s="326" t="s">
        <v>184</v>
      </c>
      <c r="C143" s="323"/>
      <c r="D143" s="160">
        <f>D139</f>
        <v>0</v>
      </c>
    </row>
    <row r="144" spans="1:15" ht="12.75" customHeight="1" x14ac:dyDescent="0.3">
      <c r="A144" s="159" t="s">
        <v>40</v>
      </c>
      <c r="B144" s="326" t="s">
        <v>185</v>
      </c>
      <c r="C144" s="323"/>
      <c r="D144" s="161">
        <f>D143*2</f>
        <v>0</v>
      </c>
    </row>
    <row r="145" spans="1:4" ht="12.75" customHeight="1" x14ac:dyDescent="0.3">
      <c r="A145" s="159" t="s">
        <v>42</v>
      </c>
      <c r="B145" s="326" t="s">
        <v>186</v>
      </c>
      <c r="C145" s="323"/>
      <c r="D145" s="161">
        <f>D144*12</f>
        <v>0</v>
      </c>
    </row>
    <row r="146" spans="1:4" ht="12.75" customHeight="1" x14ac:dyDescent="0.3">
      <c r="A146" s="156"/>
      <c r="B146" s="157"/>
      <c r="C146" s="157"/>
      <c r="D146" s="158"/>
    </row>
    <row r="147" spans="1:4" ht="12.75" customHeight="1" x14ac:dyDescent="0.3">
      <c r="A147" s="156"/>
      <c r="B147" s="157"/>
      <c r="C147" s="157"/>
      <c r="D147" s="158"/>
    </row>
    <row r="148" spans="1:4" ht="12.75" customHeight="1" x14ac:dyDescent="0.3">
      <c r="A148" s="156"/>
      <c r="B148" s="157"/>
      <c r="C148" s="157"/>
      <c r="D148" s="158"/>
    </row>
    <row r="149" spans="1:4" ht="13.5" customHeight="1" x14ac:dyDescent="0.3">
      <c r="A149" s="328"/>
      <c r="B149" s="265"/>
      <c r="C149" s="265"/>
      <c r="D149" s="265"/>
    </row>
    <row r="150" spans="1:4" ht="13.5" customHeight="1" x14ac:dyDescent="0.3">
      <c r="A150" s="328"/>
      <c r="B150" s="265"/>
      <c r="C150" s="265"/>
      <c r="D150" s="265"/>
    </row>
    <row r="151" spans="1:4" ht="13.5" customHeight="1" x14ac:dyDescent="0.3">
      <c r="A151" s="328"/>
      <c r="B151" s="265"/>
      <c r="C151" s="265"/>
      <c r="D151" s="265"/>
    </row>
    <row r="152" spans="1:4" ht="12.75" customHeight="1" x14ac:dyDescent="0.3">
      <c r="A152" s="329"/>
      <c r="B152" s="287"/>
      <c r="C152" s="287"/>
      <c r="D152" s="288"/>
    </row>
    <row r="153" spans="1:4" ht="12.75" customHeight="1" x14ac:dyDescent="0.3">
      <c r="D153" s="164"/>
    </row>
    <row r="154" spans="1:4" ht="12.75" customHeight="1" x14ac:dyDescent="0.3">
      <c r="B154" s="1"/>
      <c r="C154" s="1"/>
      <c r="D154" s="1"/>
    </row>
    <row r="155" spans="1:4" ht="12.75" customHeight="1" x14ac:dyDescent="0.3">
      <c r="D155" s="164"/>
    </row>
    <row r="156" spans="1:4" ht="12.75" customHeight="1" x14ac:dyDescent="0.3">
      <c r="D156" s="164"/>
    </row>
    <row r="157" spans="1:4" ht="12.75" customHeight="1" x14ac:dyDescent="0.3">
      <c r="D157" s="164"/>
    </row>
    <row r="158" spans="1:4" ht="12.75" customHeight="1" x14ac:dyDescent="0.3">
      <c r="D158" s="164"/>
    </row>
    <row r="159" spans="1:4" ht="12.75" customHeight="1" x14ac:dyDescent="0.3">
      <c r="D159" s="164"/>
    </row>
    <row r="160" spans="1:4" ht="12.75" customHeight="1" x14ac:dyDescent="0.3">
      <c r="D160" s="164"/>
    </row>
    <row r="161" spans="4:4" ht="12.75" customHeight="1" x14ac:dyDescent="0.3">
      <c r="D161" s="164"/>
    </row>
    <row r="162" spans="4:4" ht="12.75" customHeight="1" x14ac:dyDescent="0.3">
      <c r="D162" s="164"/>
    </row>
    <row r="163" spans="4:4" ht="12.75" customHeight="1" x14ac:dyDescent="0.3">
      <c r="D163" s="164"/>
    </row>
    <row r="164" spans="4:4" ht="12.75" customHeight="1" x14ac:dyDescent="0.3">
      <c r="D164" s="164"/>
    </row>
    <row r="165" spans="4:4" ht="12.75" customHeight="1" x14ac:dyDescent="0.3">
      <c r="D165" s="164"/>
    </row>
    <row r="166" spans="4:4" ht="12.75" customHeight="1" x14ac:dyDescent="0.3">
      <c r="D166" s="164"/>
    </row>
    <row r="167" spans="4:4" ht="12.75" customHeight="1" x14ac:dyDescent="0.3">
      <c r="D167" s="164"/>
    </row>
    <row r="168" spans="4:4" ht="12.75" customHeight="1" x14ac:dyDescent="0.3">
      <c r="D168" s="164"/>
    </row>
    <row r="169" spans="4:4" ht="12.75" customHeight="1" x14ac:dyDescent="0.3">
      <c r="D169" s="164"/>
    </row>
    <row r="170" spans="4:4" ht="12.75" customHeight="1" x14ac:dyDescent="0.3">
      <c r="D170" s="164"/>
    </row>
    <row r="171" spans="4:4" ht="12.75" customHeight="1" x14ac:dyDescent="0.3">
      <c r="D171" s="164"/>
    </row>
    <row r="172" spans="4:4" ht="12.75" customHeight="1" x14ac:dyDescent="0.3">
      <c r="D172" s="164"/>
    </row>
    <row r="173" spans="4:4" ht="12.75" customHeight="1" x14ac:dyDescent="0.3">
      <c r="D173" s="164"/>
    </row>
    <row r="174" spans="4:4" ht="12.75" customHeight="1" x14ac:dyDescent="0.3">
      <c r="D174" s="164"/>
    </row>
    <row r="175" spans="4:4" ht="12.75" customHeight="1" x14ac:dyDescent="0.3">
      <c r="D175" s="164"/>
    </row>
    <row r="176" spans="4:4" ht="12.75" customHeight="1" x14ac:dyDescent="0.3">
      <c r="D176" s="164"/>
    </row>
    <row r="177" spans="4:4" ht="12.75" customHeight="1" x14ac:dyDescent="0.3">
      <c r="D177" s="164"/>
    </row>
    <row r="178" spans="4:4" ht="12.75" customHeight="1" x14ac:dyDescent="0.3">
      <c r="D178" s="164"/>
    </row>
    <row r="179" spans="4:4" ht="12.75" customHeight="1" x14ac:dyDescent="0.3">
      <c r="D179" s="164"/>
    </row>
    <row r="180" spans="4:4" ht="12.75" customHeight="1" x14ac:dyDescent="0.3">
      <c r="D180" s="164"/>
    </row>
    <row r="181" spans="4:4" ht="12.75" customHeight="1" x14ac:dyDescent="0.3">
      <c r="D181" s="164"/>
    </row>
    <row r="182" spans="4:4" ht="12.75" customHeight="1" x14ac:dyDescent="0.3">
      <c r="D182" s="164"/>
    </row>
    <row r="183" spans="4:4" ht="12.75" customHeight="1" x14ac:dyDescent="0.3">
      <c r="D183" s="164"/>
    </row>
    <row r="184" spans="4:4" ht="12.75" customHeight="1" x14ac:dyDescent="0.3">
      <c r="D184" s="164"/>
    </row>
    <row r="185" spans="4:4" ht="12.75" customHeight="1" x14ac:dyDescent="0.3">
      <c r="D185" s="164"/>
    </row>
    <row r="186" spans="4:4" ht="12.75" customHeight="1" x14ac:dyDescent="0.3">
      <c r="D186" s="164"/>
    </row>
    <row r="187" spans="4:4" ht="12.75" customHeight="1" x14ac:dyDescent="0.3">
      <c r="D187" s="164"/>
    </row>
    <row r="188" spans="4:4" ht="12.75" customHeight="1" x14ac:dyDescent="0.3">
      <c r="D188" s="164"/>
    </row>
    <row r="189" spans="4:4" ht="12.75" customHeight="1" x14ac:dyDescent="0.3">
      <c r="D189" s="164"/>
    </row>
    <row r="190" spans="4:4" ht="12.75" customHeight="1" x14ac:dyDescent="0.3">
      <c r="D190" s="164"/>
    </row>
    <row r="191" spans="4:4" ht="12.75" customHeight="1" x14ac:dyDescent="0.3">
      <c r="D191" s="164"/>
    </row>
    <row r="192" spans="4:4" ht="12.75" customHeight="1" x14ac:dyDescent="0.3">
      <c r="D192" s="164"/>
    </row>
    <row r="193" spans="4:4" ht="12.75" customHeight="1" x14ac:dyDescent="0.3">
      <c r="D193" s="164"/>
    </row>
    <row r="194" spans="4:4" ht="12.75" customHeight="1" x14ac:dyDescent="0.3">
      <c r="D194" s="164"/>
    </row>
    <row r="195" spans="4:4" ht="12.75" customHeight="1" x14ac:dyDescent="0.3">
      <c r="D195" s="164"/>
    </row>
    <row r="196" spans="4:4" ht="12.75" customHeight="1" x14ac:dyDescent="0.3">
      <c r="D196" s="164"/>
    </row>
    <row r="197" spans="4:4" ht="12.75" customHeight="1" x14ac:dyDescent="0.3">
      <c r="D197" s="164"/>
    </row>
    <row r="198" spans="4:4" ht="12.75" customHeight="1" x14ac:dyDescent="0.3">
      <c r="D198" s="164"/>
    </row>
    <row r="199" spans="4:4" ht="12.75" customHeight="1" x14ac:dyDescent="0.3">
      <c r="D199" s="164"/>
    </row>
    <row r="200" spans="4:4" ht="12.75" customHeight="1" x14ac:dyDescent="0.3">
      <c r="D200" s="164"/>
    </row>
    <row r="201" spans="4:4" ht="12.75" customHeight="1" x14ac:dyDescent="0.3">
      <c r="D201" s="164"/>
    </row>
    <row r="202" spans="4:4" ht="12.75" customHeight="1" x14ac:dyDescent="0.3">
      <c r="D202" s="164"/>
    </row>
    <row r="203" spans="4:4" ht="12.75" customHeight="1" x14ac:dyDescent="0.3">
      <c r="D203" s="164"/>
    </row>
    <row r="204" spans="4:4" ht="12.75" customHeight="1" x14ac:dyDescent="0.3">
      <c r="D204" s="164"/>
    </row>
    <row r="205" spans="4:4" ht="12.75" customHeight="1" x14ac:dyDescent="0.3">
      <c r="D205" s="164"/>
    </row>
    <row r="206" spans="4:4" ht="12.75" customHeight="1" x14ac:dyDescent="0.3">
      <c r="D206" s="164"/>
    </row>
    <row r="207" spans="4:4" ht="12.75" customHeight="1" x14ac:dyDescent="0.3">
      <c r="D207" s="164"/>
    </row>
    <row r="208" spans="4:4" ht="12.75" customHeight="1" x14ac:dyDescent="0.3">
      <c r="D208" s="164"/>
    </row>
    <row r="209" spans="4:4" ht="12.75" customHeight="1" x14ac:dyDescent="0.3">
      <c r="D209" s="164"/>
    </row>
    <row r="210" spans="4:4" ht="12.75" customHeight="1" x14ac:dyDescent="0.3">
      <c r="D210" s="164"/>
    </row>
    <row r="211" spans="4:4" ht="12.75" customHeight="1" x14ac:dyDescent="0.3">
      <c r="D211" s="164"/>
    </row>
    <row r="212" spans="4:4" ht="12.75" customHeight="1" x14ac:dyDescent="0.3">
      <c r="D212" s="164"/>
    </row>
    <row r="213" spans="4:4" ht="12.75" customHeight="1" x14ac:dyDescent="0.3">
      <c r="D213" s="164"/>
    </row>
    <row r="214" spans="4:4" ht="12.75" customHeight="1" x14ac:dyDescent="0.3">
      <c r="D214" s="164"/>
    </row>
    <row r="215" spans="4:4" ht="12.75" customHeight="1" x14ac:dyDescent="0.3">
      <c r="D215" s="164"/>
    </row>
    <row r="216" spans="4:4" ht="12.75" customHeight="1" x14ac:dyDescent="0.3">
      <c r="D216" s="164"/>
    </row>
    <row r="217" spans="4:4" ht="12.75" customHeight="1" x14ac:dyDescent="0.3">
      <c r="D217" s="164"/>
    </row>
    <row r="218" spans="4:4" ht="12.75" customHeight="1" x14ac:dyDescent="0.3">
      <c r="D218" s="164"/>
    </row>
    <row r="219" spans="4:4" ht="12.75" customHeight="1" x14ac:dyDescent="0.3">
      <c r="D219" s="164"/>
    </row>
    <row r="220" spans="4:4" ht="12.75" customHeight="1" x14ac:dyDescent="0.3">
      <c r="D220" s="164"/>
    </row>
    <row r="221" spans="4:4" ht="12.75" customHeight="1" x14ac:dyDescent="0.3">
      <c r="D221" s="164"/>
    </row>
    <row r="222" spans="4:4" ht="12.75" customHeight="1" x14ac:dyDescent="0.3">
      <c r="D222" s="164"/>
    </row>
    <row r="223" spans="4:4" ht="12.75" customHeight="1" x14ac:dyDescent="0.3">
      <c r="D223" s="164"/>
    </row>
    <row r="224" spans="4:4" ht="12.75" customHeight="1" x14ac:dyDescent="0.3">
      <c r="D224" s="164"/>
    </row>
    <row r="225" spans="4:4" ht="12.75" customHeight="1" x14ac:dyDescent="0.3">
      <c r="D225" s="164"/>
    </row>
    <row r="226" spans="4:4" ht="12.75" customHeight="1" x14ac:dyDescent="0.3">
      <c r="D226" s="164"/>
    </row>
    <row r="227" spans="4:4" ht="12.75" customHeight="1" x14ac:dyDescent="0.3">
      <c r="D227" s="164"/>
    </row>
    <row r="228" spans="4:4" ht="12.75" customHeight="1" x14ac:dyDescent="0.3">
      <c r="D228" s="164"/>
    </row>
    <row r="229" spans="4:4" ht="12.75" customHeight="1" x14ac:dyDescent="0.3">
      <c r="D229" s="164"/>
    </row>
    <row r="230" spans="4:4" ht="12.75" customHeight="1" x14ac:dyDescent="0.3">
      <c r="D230" s="164"/>
    </row>
    <row r="231" spans="4:4" ht="12.75" customHeight="1" x14ac:dyDescent="0.3">
      <c r="D231" s="164"/>
    </row>
    <row r="232" spans="4:4" ht="12.75" customHeight="1" x14ac:dyDescent="0.3">
      <c r="D232" s="164"/>
    </row>
    <row r="233" spans="4:4" ht="12.75" customHeight="1" x14ac:dyDescent="0.3">
      <c r="D233" s="164"/>
    </row>
    <row r="234" spans="4:4" ht="12.75" customHeight="1" x14ac:dyDescent="0.3">
      <c r="D234" s="164"/>
    </row>
    <row r="235" spans="4:4" ht="12.75" customHeight="1" x14ac:dyDescent="0.3">
      <c r="D235" s="164"/>
    </row>
    <row r="236" spans="4:4" ht="12.75" customHeight="1" x14ac:dyDescent="0.3">
      <c r="D236" s="164"/>
    </row>
    <row r="237" spans="4:4" ht="12.75" customHeight="1" x14ac:dyDescent="0.3">
      <c r="D237" s="164"/>
    </row>
    <row r="238" spans="4:4" ht="12.75" customHeight="1" x14ac:dyDescent="0.3">
      <c r="D238" s="164"/>
    </row>
    <row r="239" spans="4:4" ht="12.75" customHeight="1" x14ac:dyDescent="0.3">
      <c r="D239" s="164"/>
    </row>
    <row r="240" spans="4:4" ht="12.75" customHeight="1" x14ac:dyDescent="0.3">
      <c r="D240" s="164"/>
    </row>
    <row r="241" spans="4:4" ht="12.75" customHeight="1" x14ac:dyDescent="0.3">
      <c r="D241" s="164"/>
    </row>
    <row r="242" spans="4:4" ht="12.75" customHeight="1" x14ac:dyDescent="0.3">
      <c r="D242" s="164"/>
    </row>
    <row r="243" spans="4:4" ht="12.75" customHeight="1" x14ac:dyDescent="0.3">
      <c r="D243" s="164"/>
    </row>
    <row r="244" spans="4:4" ht="12.75" customHeight="1" x14ac:dyDescent="0.3">
      <c r="D244" s="164"/>
    </row>
    <row r="245" spans="4:4" ht="12.75" customHeight="1" x14ac:dyDescent="0.3">
      <c r="D245" s="164"/>
    </row>
    <row r="246" spans="4:4" ht="12.75" customHeight="1" x14ac:dyDescent="0.3">
      <c r="D246" s="164"/>
    </row>
    <row r="247" spans="4:4" ht="12.75" customHeight="1" x14ac:dyDescent="0.3">
      <c r="D247" s="164"/>
    </row>
    <row r="248" spans="4:4" ht="12.75" customHeight="1" x14ac:dyDescent="0.3">
      <c r="D248" s="164"/>
    </row>
    <row r="249" spans="4:4" ht="12.75" customHeight="1" x14ac:dyDescent="0.3">
      <c r="D249" s="164"/>
    </row>
    <row r="250" spans="4:4" ht="12.75" customHeight="1" x14ac:dyDescent="0.3">
      <c r="D250" s="164"/>
    </row>
    <row r="251" spans="4:4" ht="12.75" customHeight="1" x14ac:dyDescent="0.3">
      <c r="D251" s="164"/>
    </row>
    <row r="252" spans="4:4" ht="12.75" customHeight="1" x14ac:dyDescent="0.3">
      <c r="D252" s="164"/>
    </row>
    <row r="253" spans="4:4" ht="12.75" customHeight="1" x14ac:dyDescent="0.3">
      <c r="D253" s="164"/>
    </row>
    <row r="254" spans="4:4" ht="12.75" customHeight="1" x14ac:dyDescent="0.3">
      <c r="D254" s="164"/>
    </row>
    <row r="255" spans="4:4" ht="12.75" customHeight="1" x14ac:dyDescent="0.3">
      <c r="D255" s="164"/>
    </row>
    <row r="256" spans="4:4" ht="12.75" customHeight="1" x14ac:dyDescent="0.3">
      <c r="D256" s="164"/>
    </row>
    <row r="257" spans="4:4" ht="12.75" customHeight="1" x14ac:dyDescent="0.3">
      <c r="D257" s="164"/>
    </row>
    <row r="258" spans="4:4" ht="12.75" customHeight="1" x14ac:dyDescent="0.3">
      <c r="D258" s="164"/>
    </row>
    <row r="259" spans="4:4" ht="12.75" customHeight="1" x14ac:dyDescent="0.3">
      <c r="D259" s="164"/>
    </row>
    <row r="260" spans="4:4" ht="12.75" customHeight="1" x14ac:dyDescent="0.3">
      <c r="D260" s="164"/>
    </row>
    <row r="261" spans="4:4" ht="12.75" customHeight="1" x14ac:dyDescent="0.3">
      <c r="D261" s="164"/>
    </row>
    <row r="262" spans="4:4" ht="12.75" customHeight="1" x14ac:dyDescent="0.3">
      <c r="D262" s="164"/>
    </row>
    <row r="263" spans="4:4" ht="12.75" customHeight="1" x14ac:dyDescent="0.3">
      <c r="D263" s="164"/>
    </row>
    <row r="264" spans="4:4" ht="12.75" customHeight="1" x14ac:dyDescent="0.3">
      <c r="D264" s="164"/>
    </row>
    <row r="265" spans="4:4" ht="12.75" customHeight="1" x14ac:dyDescent="0.3">
      <c r="D265" s="164"/>
    </row>
    <row r="266" spans="4:4" ht="12.75" customHeight="1" x14ac:dyDescent="0.3">
      <c r="D266" s="164"/>
    </row>
    <row r="267" spans="4:4" ht="12.75" customHeight="1" x14ac:dyDescent="0.3">
      <c r="D267" s="164"/>
    </row>
    <row r="268" spans="4:4" ht="12.75" customHeight="1" x14ac:dyDescent="0.3">
      <c r="D268" s="164"/>
    </row>
    <row r="269" spans="4:4" ht="12.75" customHeight="1" x14ac:dyDescent="0.3">
      <c r="D269" s="164"/>
    </row>
    <row r="270" spans="4:4" ht="12.75" customHeight="1" x14ac:dyDescent="0.3">
      <c r="D270" s="164"/>
    </row>
    <row r="271" spans="4:4" ht="12.75" customHeight="1" x14ac:dyDescent="0.3">
      <c r="D271" s="164"/>
    </row>
    <row r="272" spans="4:4" ht="12.75" customHeight="1" x14ac:dyDescent="0.3">
      <c r="D272" s="164"/>
    </row>
    <row r="273" spans="4:4" ht="12.75" customHeight="1" x14ac:dyDescent="0.3">
      <c r="D273" s="164"/>
    </row>
    <row r="274" spans="4:4" ht="12.75" customHeight="1" x14ac:dyDescent="0.3">
      <c r="D274" s="164"/>
    </row>
    <row r="275" spans="4:4" ht="12.75" customHeight="1" x14ac:dyDescent="0.3">
      <c r="D275" s="164"/>
    </row>
    <row r="276" spans="4:4" ht="12.75" customHeight="1" x14ac:dyDescent="0.3">
      <c r="D276" s="164"/>
    </row>
    <row r="277" spans="4:4" ht="12.75" customHeight="1" x14ac:dyDescent="0.3">
      <c r="D277" s="164"/>
    </row>
    <row r="278" spans="4:4" ht="12.75" customHeight="1" x14ac:dyDescent="0.3">
      <c r="D278" s="164"/>
    </row>
    <row r="279" spans="4:4" ht="12.75" customHeight="1" x14ac:dyDescent="0.3">
      <c r="D279" s="164"/>
    </row>
    <row r="280" spans="4:4" ht="12.75" customHeight="1" x14ac:dyDescent="0.3">
      <c r="D280" s="164"/>
    </row>
    <row r="281" spans="4:4" ht="12.75" customHeight="1" x14ac:dyDescent="0.3">
      <c r="D281" s="164"/>
    </row>
    <row r="282" spans="4:4" ht="12.75" customHeight="1" x14ac:dyDescent="0.3">
      <c r="D282" s="164"/>
    </row>
    <row r="283" spans="4:4" ht="12.75" customHeight="1" x14ac:dyDescent="0.3">
      <c r="D283" s="164"/>
    </row>
    <row r="284" spans="4:4" ht="12.75" customHeight="1" x14ac:dyDescent="0.3">
      <c r="D284" s="164"/>
    </row>
    <row r="285" spans="4:4" ht="12.75" customHeight="1" x14ac:dyDescent="0.3">
      <c r="D285" s="164"/>
    </row>
    <row r="286" spans="4:4" ht="12.75" customHeight="1" x14ac:dyDescent="0.3">
      <c r="D286" s="164"/>
    </row>
    <row r="287" spans="4:4" ht="12.75" customHeight="1" x14ac:dyDescent="0.3">
      <c r="D287" s="164"/>
    </row>
    <row r="288" spans="4:4" ht="12.75" customHeight="1" x14ac:dyDescent="0.3">
      <c r="D288" s="164"/>
    </row>
    <row r="289" spans="4:4" ht="12.75" customHeight="1" x14ac:dyDescent="0.3">
      <c r="D289" s="164"/>
    </row>
    <row r="290" spans="4:4" ht="12.75" customHeight="1" x14ac:dyDescent="0.3">
      <c r="D290" s="164"/>
    </row>
    <row r="291" spans="4:4" ht="12.75" customHeight="1" x14ac:dyDescent="0.3">
      <c r="D291" s="164"/>
    </row>
    <row r="292" spans="4:4" ht="12.75" customHeight="1" x14ac:dyDescent="0.3">
      <c r="D292" s="164"/>
    </row>
    <row r="293" spans="4:4" ht="12.75" customHeight="1" x14ac:dyDescent="0.3">
      <c r="D293" s="164"/>
    </row>
    <row r="294" spans="4:4" ht="12.75" customHeight="1" x14ac:dyDescent="0.3">
      <c r="D294" s="164"/>
    </row>
    <row r="295" spans="4:4" ht="12.75" customHeight="1" x14ac:dyDescent="0.3">
      <c r="D295" s="164"/>
    </row>
    <row r="296" spans="4:4" ht="12.75" customHeight="1" x14ac:dyDescent="0.3">
      <c r="D296" s="164"/>
    </row>
    <row r="297" spans="4:4" ht="12.75" customHeight="1" x14ac:dyDescent="0.3">
      <c r="D297" s="164"/>
    </row>
    <row r="298" spans="4:4" ht="12.75" customHeight="1" x14ac:dyDescent="0.3">
      <c r="D298" s="164"/>
    </row>
    <row r="299" spans="4:4" ht="12.75" customHeight="1" x14ac:dyDescent="0.3">
      <c r="D299" s="164"/>
    </row>
    <row r="300" spans="4:4" ht="12.75" customHeight="1" x14ac:dyDescent="0.3">
      <c r="D300" s="164"/>
    </row>
    <row r="301" spans="4:4" ht="12.75" customHeight="1" x14ac:dyDescent="0.3">
      <c r="D301" s="164"/>
    </row>
    <row r="302" spans="4:4" ht="12.75" customHeight="1" x14ac:dyDescent="0.3">
      <c r="D302" s="164"/>
    </row>
    <row r="303" spans="4:4" ht="12.75" customHeight="1" x14ac:dyDescent="0.3">
      <c r="D303" s="164"/>
    </row>
    <row r="304" spans="4:4" ht="12.75" customHeight="1" x14ac:dyDescent="0.3">
      <c r="D304" s="164"/>
    </row>
    <row r="305" spans="4:4" ht="12.75" customHeight="1" x14ac:dyDescent="0.3">
      <c r="D305" s="164"/>
    </row>
    <row r="306" spans="4:4" ht="12.75" customHeight="1" x14ac:dyDescent="0.3">
      <c r="D306" s="164"/>
    </row>
    <row r="307" spans="4:4" ht="12.75" customHeight="1" x14ac:dyDescent="0.3">
      <c r="D307" s="164"/>
    </row>
    <row r="308" spans="4:4" ht="12.75" customHeight="1" x14ac:dyDescent="0.3">
      <c r="D308" s="164"/>
    </row>
    <row r="309" spans="4:4" ht="12.75" customHeight="1" x14ac:dyDescent="0.3">
      <c r="D309" s="164"/>
    </row>
    <row r="310" spans="4:4" ht="12.75" customHeight="1" x14ac:dyDescent="0.3">
      <c r="D310" s="164"/>
    </row>
    <row r="311" spans="4:4" ht="12.75" customHeight="1" x14ac:dyDescent="0.3">
      <c r="D311" s="164"/>
    </row>
    <row r="312" spans="4:4" ht="12.75" customHeight="1" x14ac:dyDescent="0.3">
      <c r="D312" s="164"/>
    </row>
    <row r="313" spans="4:4" ht="12.75" customHeight="1" x14ac:dyDescent="0.3">
      <c r="D313" s="164"/>
    </row>
    <row r="314" spans="4:4" ht="12.75" customHeight="1" x14ac:dyDescent="0.3">
      <c r="D314" s="164"/>
    </row>
    <row r="315" spans="4:4" ht="12.75" customHeight="1" x14ac:dyDescent="0.3">
      <c r="D315" s="164"/>
    </row>
    <row r="316" spans="4:4" ht="12.75" customHeight="1" x14ac:dyDescent="0.3">
      <c r="D316" s="164"/>
    </row>
    <row r="317" spans="4:4" ht="12.75" customHeight="1" x14ac:dyDescent="0.3">
      <c r="D317" s="164"/>
    </row>
    <row r="318" spans="4:4" ht="12.75" customHeight="1" x14ac:dyDescent="0.3">
      <c r="D318" s="164"/>
    </row>
    <row r="319" spans="4:4" ht="12.75" customHeight="1" x14ac:dyDescent="0.3">
      <c r="D319" s="164"/>
    </row>
    <row r="320" spans="4:4" ht="12.75" customHeight="1" x14ac:dyDescent="0.3">
      <c r="D320" s="164"/>
    </row>
    <row r="321" spans="4:4" ht="12.75" customHeight="1" x14ac:dyDescent="0.3">
      <c r="D321" s="164"/>
    </row>
    <row r="322" spans="4:4" ht="12.75" customHeight="1" x14ac:dyDescent="0.3">
      <c r="D322" s="164"/>
    </row>
    <row r="323" spans="4:4" ht="12.75" customHeight="1" x14ac:dyDescent="0.3">
      <c r="D323" s="164"/>
    </row>
    <row r="324" spans="4:4" ht="12.75" customHeight="1" x14ac:dyDescent="0.3">
      <c r="D324" s="164"/>
    </row>
    <row r="325" spans="4:4" ht="12.75" customHeight="1" x14ac:dyDescent="0.3">
      <c r="D325" s="164"/>
    </row>
    <row r="326" spans="4:4" ht="12.75" customHeight="1" x14ac:dyDescent="0.3">
      <c r="D326" s="164"/>
    </row>
    <row r="327" spans="4:4" ht="12.75" customHeight="1" x14ac:dyDescent="0.3">
      <c r="D327" s="164"/>
    </row>
    <row r="328" spans="4:4" ht="12.75" customHeight="1" x14ac:dyDescent="0.3">
      <c r="D328" s="164"/>
    </row>
    <row r="329" spans="4:4" ht="12.75" customHeight="1" x14ac:dyDescent="0.3">
      <c r="D329" s="164"/>
    </row>
    <row r="330" spans="4:4" ht="12.75" customHeight="1" x14ac:dyDescent="0.3">
      <c r="D330" s="164"/>
    </row>
    <row r="331" spans="4:4" ht="12.75" customHeight="1" x14ac:dyDescent="0.3">
      <c r="D331" s="164"/>
    </row>
    <row r="332" spans="4:4" ht="12.75" customHeight="1" x14ac:dyDescent="0.3">
      <c r="D332" s="164"/>
    </row>
    <row r="333" spans="4:4" ht="12.75" customHeight="1" x14ac:dyDescent="0.3">
      <c r="D333" s="164"/>
    </row>
    <row r="334" spans="4:4" ht="12.75" customHeight="1" x14ac:dyDescent="0.3">
      <c r="D334" s="164"/>
    </row>
    <row r="335" spans="4:4" ht="12.75" customHeight="1" x14ac:dyDescent="0.3">
      <c r="D335" s="164"/>
    </row>
    <row r="336" spans="4:4" ht="12.75" customHeight="1" x14ac:dyDescent="0.3">
      <c r="D336" s="164"/>
    </row>
    <row r="337" spans="4:4" ht="12.75" customHeight="1" x14ac:dyDescent="0.3">
      <c r="D337" s="164"/>
    </row>
    <row r="338" spans="4:4" ht="12.75" customHeight="1" x14ac:dyDescent="0.3">
      <c r="D338" s="164"/>
    </row>
    <row r="339" spans="4:4" ht="12.75" customHeight="1" x14ac:dyDescent="0.3">
      <c r="D339" s="164"/>
    </row>
    <row r="340" spans="4:4" ht="12.75" customHeight="1" x14ac:dyDescent="0.3">
      <c r="D340" s="164"/>
    </row>
    <row r="341" spans="4:4" ht="12.75" customHeight="1" x14ac:dyDescent="0.3">
      <c r="D341" s="164"/>
    </row>
    <row r="342" spans="4:4" ht="12.75" customHeight="1" x14ac:dyDescent="0.3">
      <c r="D342" s="164"/>
    </row>
    <row r="343" spans="4:4" ht="12.75" customHeight="1" x14ac:dyDescent="0.3">
      <c r="D343" s="164"/>
    </row>
    <row r="344" spans="4:4" ht="12.75" customHeight="1" x14ac:dyDescent="0.3">
      <c r="D344" s="164"/>
    </row>
    <row r="345" spans="4:4" ht="12.75" customHeight="1" x14ac:dyDescent="0.3">
      <c r="D345" s="164"/>
    </row>
    <row r="346" spans="4:4" ht="12.75" customHeight="1" x14ac:dyDescent="0.3">
      <c r="D346" s="164"/>
    </row>
    <row r="347" spans="4:4" ht="12.75" customHeight="1" x14ac:dyDescent="0.3">
      <c r="D347" s="164"/>
    </row>
    <row r="348" spans="4:4" ht="12.75" customHeight="1" x14ac:dyDescent="0.3">
      <c r="D348" s="164"/>
    </row>
    <row r="349" spans="4:4" ht="12.75" customHeight="1" x14ac:dyDescent="0.3">
      <c r="D349" s="164"/>
    </row>
    <row r="350" spans="4:4" ht="12.75" customHeight="1" x14ac:dyDescent="0.3">
      <c r="D350" s="164"/>
    </row>
    <row r="351" spans="4:4" ht="12.75" customHeight="1" x14ac:dyDescent="0.3">
      <c r="D351" s="164"/>
    </row>
    <row r="352" spans="4:4" ht="12.75" customHeight="1" x14ac:dyDescent="0.3">
      <c r="D352" s="164"/>
    </row>
    <row r="353" spans="4:4" ht="12.75" customHeight="1" x14ac:dyDescent="0.3">
      <c r="D353" s="164"/>
    </row>
    <row r="354" spans="4:4" ht="12.75" customHeight="1" x14ac:dyDescent="0.3">
      <c r="D354" s="164"/>
    </row>
    <row r="355" spans="4:4" ht="12.75" customHeight="1" x14ac:dyDescent="0.3">
      <c r="D355" s="164"/>
    </row>
    <row r="356" spans="4:4" ht="12.75" customHeight="1" x14ac:dyDescent="0.3">
      <c r="D356" s="164"/>
    </row>
    <row r="357" spans="4:4" ht="12.75" customHeight="1" x14ac:dyDescent="0.3">
      <c r="D357" s="164"/>
    </row>
    <row r="358" spans="4:4" ht="12.75" customHeight="1" x14ac:dyDescent="0.3">
      <c r="D358" s="164"/>
    </row>
    <row r="359" spans="4:4" ht="12.75" customHeight="1" x14ac:dyDescent="0.3">
      <c r="D359" s="164"/>
    </row>
    <row r="360" spans="4:4" ht="12.75" customHeight="1" x14ac:dyDescent="0.3">
      <c r="D360" s="164"/>
    </row>
    <row r="361" spans="4:4" ht="12.75" customHeight="1" x14ac:dyDescent="0.3">
      <c r="D361" s="164"/>
    </row>
    <row r="362" spans="4:4" ht="12.75" customHeight="1" x14ac:dyDescent="0.3">
      <c r="D362" s="164"/>
    </row>
    <row r="363" spans="4:4" ht="12.75" customHeight="1" x14ac:dyDescent="0.3">
      <c r="D363" s="164"/>
    </row>
    <row r="364" spans="4:4" ht="12.75" customHeight="1" x14ac:dyDescent="0.3">
      <c r="D364" s="164"/>
    </row>
    <row r="365" spans="4:4" ht="12.75" customHeight="1" x14ac:dyDescent="0.3">
      <c r="D365" s="164"/>
    </row>
    <row r="366" spans="4:4" ht="12.75" customHeight="1" x14ac:dyDescent="0.3">
      <c r="D366" s="164"/>
    </row>
    <row r="367" spans="4:4" ht="12.75" customHeight="1" x14ac:dyDescent="0.3">
      <c r="D367" s="164"/>
    </row>
    <row r="368" spans="4:4" ht="12.75" customHeight="1" x14ac:dyDescent="0.3">
      <c r="D368" s="164"/>
    </row>
    <row r="369" spans="4:4" ht="12.75" customHeight="1" x14ac:dyDescent="0.3">
      <c r="D369" s="164"/>
    </row>
    <row r="370" spans="4:4" ht="12.75" customHeight="1" x14ac:dyDescent="0.3">
      <c r="D370" s="164"/>
    </row>
    <row r="371" spans="4:4" ht="12.75" customHeight="1" x14ac:dyDescent="0.3">
      <c r="D371" s="164"/>
    </row>
    <row r="372" spans="4:4" ht="12.75" customHeight="1" x14ac:dyDescent="0.3">
      <c r="D372" s="164"/>
    </row>
    <row r="373" spans="4:4" ht="12.75" customHeight="1" x14ac:dyDescent="0.3">
      <c r="D373" s="164"/>
    </row>
    <row r="374" spans="4:4" ht="12.75" customHeight="1" x14ac:dyDescent="0.3">
      <c r="D374" s="164"/>
    </row>
    <row r="375" spans="4:4" ht="12.75" customHeight="1" x14ac:dyDescent="0.3">
      <c r="D375" s="164"/>
    </row>
    <row r="376" spans="4:4" ht="12.75" customHeight="1" x14ac:dyDescent="0.3">
      <c r="D376" s="164"/>
    </row>
    <row r="377" spans="4:4" ht="12.75" customHeight="1" x14ac:dyDescent="0.3">
      <c r="D377" s="164"/>
    </row>
    <row r="378" spans="4:4" ht="12.75" customHeight="1" x14ac:dyDescent="0.3">
      <c r="D378" s="164"/>
    </row>
    <row r="379" spans="4:4" ht="12.75" customHeight="1" x14ac:dyDescent="0.3">
      <c r="D379" s="164"/>
    </row>
    <row r="380" spans="4:4" ht="12.75" customHeight="1" x14ac:dyDescent="0.3">
      <c r="D380" s="164"/>
    </row>
    <row r="381" spans="4:4" ht="12.75" customHeight="1" x14ac:dyDescent="0.3">
      <c r="D381" s="164"/>
    </row>
    <row r="382" spans="4:4" ht="12.75" customHeight="1" x14ac:dyDescent="0.3">
      <c r="D382" s="164"/>
    </row>
    <row r="383" spans="4:4" ht="12.75" customHeight="1" x14ac:dyDescent="0.3">
      <c r="D383" s="164"/>
    </row>
    <row r="384" spans="4:4" ht="12.75" customHeight="1" x14ac:dyDescent="0.3">
      <c r="D384" s="164"/>
    </row>
    <row r="385" spans="4:4" ht="12.75" customHeight="1" x14ac:dyDescent="0.3">
      <c r="D385" s="164"/>
    </row>
    <row r="386" spans="4:4" ht="12.75" customHeight="1" x14ac:dyDescent="0.3">
      <c r="D386" s="164"/>
    </row>
    <row r="387" spans="4:4" ht="12.75" customHeight="1" x14ac:dyDescent="0.3">
      <c r="D387" s="164"/>
    </row>
    <row r="388" spans="4:4" ht="12.75" customHeight="1" x14ac:dyDescent="0.3">
      <c r="D388" s="164"/>
    </row>
    <row r="389" spans="4:4" ht="12.75" customHeight="1" x14ac:dyDescent="0.3">
      <c r="D389" s="164"/>
    </row>
    <row r="390" spans="4:4" ht="12.75" customHeight="1" x14ac:dyDescent="0.3">
      <c r="D390" s="164"/>
    </row>
    <row r="391" spans="4:4" ht="12.75" customHeight="1" x14ac:dyDescent="0.3">
      <c r="D391" s="164"/>
    </row>
    <row r="392" spans="4:4" ht="12.75" customHeight="1" x14ac:dyDescent="0.3">
      <c r="D392" s="164"/>
    </row>
    <row r="393" spans="4:4" ht="12.75" customHeight="1" x14ac:dyDescent="0.3">
      <c r="D393" s="164"/>
    </row>
    <row r="394" spans="4:4" ht="12.75" customHeight="1" x14ac:dyDescent="0.3">
      <c r="D394" s="164"/>
    </row>
    <row r="395" spans="4:4" ht="12.75" customHeight="1" x14ac:dyDescent="0.3">
      <c r="D395" s="164"/>
    </row>
    <row r="396" spans="4:4" ht="12.75" customHeight="1" x14ac:dyDescent="0.3">
      <c r="D396" s="164"/>
    </row>
    <row r="397" spans="4:4" ht="12.75" customHeight="1" x14ac:dyDescent="0.3">
      <c r="D397" s="164"/>
    </row>
    <row r="398" spans="4:4" ht="12.75" customHeight="1" x14ac:dyDescent="0.3">
      <c r="D398" s="164"/>
    </row>
    <row r="399" spans="4:4" ht="12.75" customHeight="1" x14ac:dyDescent="0.3">
      <c r="D399" s="164"/>
    </row>
    <row r="400" spans="4:4" ht="12.75" customHeight="1" x14ac:dyDescent="0.3">
      <c r="D400" s="164"/>
    </row>
    <row r="401" spans="4:4" ht="12.75" customHeight="1" x14ac:dyDescent="0.3">
      <c r="D401" s="164"/>
    </row>
    <row r="402" spans="4:4" ht="12.75" customHeight="1" x14ac:dyDescent="0.3">
      <c r="D402" s="164"/>
    </row>
    <row r="403" spans="4:4" ht="12.75" customHeight="1" x14ac:dyDescent="0.3">
      <c r="D403" s="164"/>
    </row>
    <row r="404" spans="4:4" ht="12.75" customHeight="1" x14ac:dyDescent="0.3">
      <c r="D404" s="164"/>
    </row>
    <row r="405" spans="4:4" ht="12.75" customHeight="1" x14ac:dyDescent="0.3">
      <c r="D405" s="164"/>
    </row>
    <row r="406" spans="4:4" ht="12.75" customHeight="1" x14ac:dyDescent="0.3">
      <c r="D406" s="164"/>
    </row>
    <row r="407" spans="4:4" ht="12.75" customHeight="1" x14ac:dyDescent="0.3">
      <c r="D407" s="164"/>
    </row>
    <row r="408" spans="4:4" ht="12.75" customHeight="1" x14ac:dyDescent="0.3">
      <c r="D408" s="164"/>
    </row>
    <row r="409" spans="4:4" ht="12.75" customHeight="1" x14ac:dyDescent="0.3">
      <c r="D409" s="164"/>
    </row>
    <row r="410" spans="4:4" ht="12.75" customHeight="1" x14ac:dyDescent="0.3">
      <c r="D410" s="164"/>
    </row>
    <row r="411" spans="4:4" ht="12.75" customHeight="1" x14ac:dyDescent="0.3">
      <c r="D411" s="164"/>
    </row>
    <row r="412" spans="4:4" ht="12.75" customHeight="1" x14ac:dyDescent="0.3">
      <c r="D412" s="164"/>
    </row>
    <row r="413" spans="4:4" ht="12.75" customHeight="1" x14ac:dyDescent="0.3">
      <c r="D413" s="164"/>
    </row>
    <row r="414" spans="4:4" ht="12.75" customHeight="1" x14ac:dyDescent="0.3">
      <c r="D414" s="164"/>
    </row>
    <row r="415" spans="4:4" ht="12.75" customHeight="1" x14ac:dyDescent="0.3">
      <c r="D415" s="164"/>
    </row>
    <row r="416" spans="4:4" ht="12.75" customHeight="1" x14ac:dyDescent="0.3">
      <c r="D416" s="164"/>
    </row>
    <row r="417" spans="4:4" ht="12.75" customHeight="1" x14ac:dyDescent="0.3">
      <c r="D417" s="164"/>
    </row>
    <row r="418" spans="4:4" ht="12.75" customHeight="1" x14ac:dyDescent="0.3">
      <c r="D418" s="164"/>
    </row>
    <row r="419" spans="4:4" ht="12.75" customHeight="1" x14ac:dyDescent="0.3">
      <c r="D419" s="164"/>
    </row>
    <row r="420" spans="4:4" ht="12.75" customHeight="1" x14ac:dyDescent="0.3">
      <c r="D420" s="164"/>
    </row>
    <row r="421" spans="4:4" ht="12.75" customHeight="1" x14ac:dyDescent="0.3">
      <c r="D421" s="164"/>
    </row>
    <row r="422" spans="4:4" ht="12.75" customHeight="1" x14ac:dyDescent="0.3">
      <c r="D422" s="164"/>
    </row>
    <row r="423" spans="4:4" ht="12.75" customHeight="1" x14ac:dyDescent="0.3">
      <c r="D423" s="164"/>
    </row>
    <row r="424" spans="4:4" ht="12.75" customHeight="1" x14ac:dyDescent="0.3">
      <c r="D424" s="164"/>
    </row>
    <row r="425" spans="4:4" ht="12.75" customHeight="1" x14ac:dyDescent="0.3">
      <c r="D425" s="164"/>
    </row>
    <row r="426" spans="4:4" ht="12.75" customHeight="1" x14ac:dyDescent="0.3">
      <c r="D426" s="164"/>
    </row>
    <row r="427" spans="4:4" ht="12.75" customHeight="1" x14ac:dyDescent="0.3">
      <c r="D427" s="164"/>
    </row>
    <row r="428" spans="4:4" ht="12.75" customHeight="1" x14ac:dyDescent="0.3">
      <c r="D428" s="164"/>
    </row>
    <row r="429" spans="4:4" ht="12.75" customHeight="1" x14ac:dyDescent="0.3">
      <c r="D429" s="164"/>
    </row>
    <row r="430" spans="4:4" ht="12.75" customHeight="1" x14ac:dyDescent="0.3">
      <c r="D430" s="164"/>
    </row>
    <row r="431" spans="4:4" ht="12.75" customHeight="1" x14ac:dyDescent="0.3">
      <c r="D431" s="164"/>
    </row>
    <row r="432" spans="4:4" ht="12.75" customHeight="1" x14ac:dyDescent="0.3">
      <c r="D432" s="164"/>
    </row>
    <row r="433" spans="4:4" ht="12.75" customHeight="1" x14ac:dyDescent="0.3">
      <c r="D433" s="164"/>
    </row>
    <row r="434" spans="4:4" ht="12.75" customHeight="1" x14ac:dyDescent="0.3">
      <c r="D434" s="164"/>
    </row>
    <row r="435" spans="4:4" ht="12.75" customHeight="1" x14ac:dyDescent="0.3">
      <c r="D435" s="164"/>
    </row>
    <row r="436" spans="4:4" ht="12.75" customHeight="1" x14ac:dyDescent="0.3">
      <c r="D436" s="164"/>
    </row>
    <row r="437" spans="4:4" ht="12.75" customHeight="1" x14ac:dyDescent="0.3">
      <c r="D437" s="164"/>
    </row>
    <row r="438" spans="4:4" ht="12.75" customHeight="1" x14ac:dyDescent="0.3">
      <c r="D438" s="164"/>
    </row>
    <row r="439" spans="4:4" ht="12.75" customHeight="1" x14ac:dyDescent="0.3">
      <c r="D439" s="164"/>
    </row>
    <row r="440" spans="4:4" ht="12.75" customHeight="1" x14ac:dyDescent="0.3">
      <c r="D440" s="164"/>
    </row>
    <row r="441" spans="4:4" ht="12.75" customHeight="1" x14ac:dyDescent="0.3">
      <c r="D441" s="164"/>
    </row>
    <row r="442" spans="4:4" ht="12.75" customHeight="1" x14ac:dyDescent="0.3">
      <c r="D442" s="164"/>
    </row>
    <row r="443" spans="4:4" ht="12.75" customHeight="1" x14ac:dyDescent="0.3">
      <c r="D443" s="164"/>
    </row>
    <row r="444" spans="4:4" ht="12.75" customHeight="1" x14ac:dyDescent="0.3">
      <c r="D444" s="164"/>
    </row>
    <row r="445" spans="4:4" ht="12.75" customHeight="1" x14ac:dyDescent="0.3">
      <c r="D445" s="164"/>
    </row>
    <row r="446" spans="4:4" ht="12.75" customHeight="1" x14ac:dyDescent="0.3">
      <c r="D446" s="164"/>
    </row>
    <row r="447" spans="4:4" ht="12.75" customHeight="1" x14ac:dyDescent="0.3">
      <c r="D447" s="164"/>
    </row>
    <row r="448" spans="4:4" ht="12.75" customHeight="1" x14ac:dyDescent="0.3">
      <c r="D448" s="164"/>
    </row>
    <row r="449" spans="4:4" ht="12.75" customHeight="1" x14ac:dyDescent="0.3">
      <c r="D449" s="164"/>
    </row>
    <row r="450" spans="4:4" ht="12.75" customHeight="1" x14ac:dyDescent="0.3">
      <c r="D450" s="164"/>
    </row>
    <row r="451" spans="4:4" ht="12.75" customHeight="1" x14ac:dyDescent="0.3">
      <c r="D451" s="164"/>
    </row>
    <row r="452" spans="4:4" ht="12.75" customHeight="1" x14ac:dyDescent="0.3">
      <c r="D452" s="164"/>
    </row>
    <row r="453" spans="4:4" ht="12.75" customHeight="1" x14ac:dyDescent="0.3">
      <c r="D453" s="164"/>
    </row>
    <row r="454" spans="4:4" ht="12.75" customHeight="1" x14ac:dyDescent="0.3">
      <c r="D454" s="164"/>
    </row>
    <row r="455" spans="4:4" ht="12.75" customHeight="1" x14ac:dyDescent="0.3">
      <c r="D455" s="164"/>
    </row>
    <row r="456" spans="4:4" ht="12.75" customHeight="1" x14ac:dyDescent="0.3">
      <c r="D456" s="164"/>
    </row>
    <row r="457" spans="4:4" ht="12.75" customHeight="1" x14ac:dyDescent="0.3">
      <c r="D457" s="164"/>
    </row>
    <row r="458" spans="4:4" ht="12.75" customHeight="1" x14ac:dyDescent="0.3">
      <c r="D458" s="164"/>
    </row>
    <row r="459" spans="4:4" ht="12.75" customHeight="1" x14ac:dyDescent="0.3">
      <c r="D459" s="164"/>
    </row>
    <row r="460" spans="4:4" ht="12.75" customHeight="1" x14ac:dyDescent="0.3">
      <c r="D460" s="164"/>
    </row>
    <row r="461" spans="4:4" ht="12.75" customHeight="1" x14ac:dyDescent="0.3">
      <c r="D461" s="164"/>
    </row>
    <row r="462" spans="4:4" ht="12.75" customHeight="1" x14ac:dyDescent="0.3">
      <c r="D462" s="164"/>
    </row>
    <row r="463" spans="4:4" ht="12.75" customHeight="1" x14ac:dyDescent="0.3">
      <c r="D463" s="164"/>
    </row>
    <row r="464" spans="4:4" ht="12.75" customHeight="1" x14ac:dyDescent="0.3">
      <c r="D464" s="164"/>
    </row>
    <row r="465" spans="4:4" ht="12.75" customHeight="1" x14ac:dyDescent="0.3">
      <c r="D465" s="164"/>
    </row>
    <row r="466" spans="4:4" ht="12.75" customHeight="1" x14ac:dyDescent="0.3">
      <c r="D466" s="164"/>
    </row>
    <row r="467" spans="4:4" ht="12.75" customHeight="1" x14ac:dyDescent="0.3">
      <c r="D467" s="164"/>
    </row>
    <row r="468" spans="4:4" ht="12.75" customHeight="1" x14ac:dyDescent="0.3">
      <c r="D468" s="164"/>
    </row>
    <row r="469" spans="4:4" ht="12.75" customHeight="1" x14ac:dyDescent="0.3">
      <c r="D469" s="164"/>
    </row>
    <row r="470" spans="4:4" ht="12.75" customHeight="1" x14ac:dyDescent="0.3">
      <c r="D470" s="164"/>
    </row>
    <row r="471" spans="4:4" ht="12.75" customHeight="1" x14ac:dyDescent="0.3">
      <c r="D471" s="164"/>
    </row>
    <row r="472" spans="4:4" ht="12.75" customHeight="1" x14ac:dyDescent="0.3">
      <c r="D472" s="164"/>
    </row>
    <row r="473" spans="4:4" ht="12.75" customHeight="1" x14ac:dyDescent="0.3">
      <c r="D473" s="164"/>
    </row>
    <row r="474" spans="4:4" ht="12.75" customHeight="1" x14ac:dyDescent="0.3">
      <c r="D474" s="164"/>
    </row>
    <row r="475" spans="4:4" ht="12.75" customHeight="1" x14ac:dyDescent="0.3">
      <c r="D475" s="164"/>
    </row>
    <row r="476" spans="4:4" ht="12.75" customHeight="1" x14ac:dyDescent="0.3">
      <c r="D476" s="164"/>
    </row>
    <row r="477" spans="4:4" ht="12.75" customHeight="1" x14ac:dyDescent="0.3">
      <c r="D477" s="164"/>
    </row>
    <row r="478" spans="4:4" ht="12.75" customHeight="1" x14ac:dyDescent="0.3">
      <c r="D478" s="164"/>
    </row>
    <row r="479" spans="4:4" ht="12.75" customHeight="1" x14ac:dyDescent="0.3">
      <c r="D479" s="164"/>
    </row>
    <row r="480" spans="4:4" ht="12.75" customHeight="1" x14ac:dyDescent="0.3">
      <c r="D480" s="164"/>
    </row>
    <row r="481" spans="4:4" ht="12.75" customHeight="1" x14ac:dyDescent="0.3">
      <c r="D481" s="164"/>
    </row>
    <row r="482" spans="4:4" ht="12.75" customHeight="1" x14ac:dyDescent="0.3">
      <c r="D482" s="164"/>
    </row>
    <row r="483" spans="4:4" ht="12.75" customHeight="1" x14ac:dyDescent="0.3">
      <c r="D483" s="164"/>
    </row>
    <row r="484" spans="4:4" ht="12.75" customHeight="1" x14ac:dyDescent="0.3">
      <c r="D484" s="164"/>
    </row>
    <row r="485" spans="4:4" ht="12.75" customHeight="1" x14ac:dyDescent="0.3">
      <c r="D485" s="164"/>
    </row>
    <row r="486" spans="4:4" ht="12.75" customHeight="1" x14ac:dyDescent="0.3">
      <c r="D486" s="164"/>
    </row>
    <row r="487" spans="4:4" ht="12.75" customHeight="1" x14ac:dyDescent="0.3">
      <c r="D487" s="164"/>
    </row>
    <row r="488" spans="4:4" ht="12.75" customHeight="1" x14ac:dyDescent="0.3">
      <c r="D488" s="164"/>
    </row>
    <row r="489" spans="4:4" ht="12.75" customHeight="1" x14ac:dyDescent="0.3">
      <c r="D489" s="164"/>
    </row>
    <row r="490" spans="4:4" ht="12.75" customHeight="1" x14ac:dyDescent="0.3">
      <c r="D490" s="164"/>
    </row>
    <row r="491" spans="4:4" ht="12.75" customHeight="1" x14ac:dyDescent="0.3">
      <c r="D491" s="164"/>
    </row>
    <row r="492" spans="4:4" ht="12.75" customHeight="1" x14ac:dyDescent="0.3">
      <c r="D492" s="164"/>
    </row>
    <row r="493" spans="4:4" ht="12.75" customHeight="1" x14ac:dyDescent="0.3">
      <c r="D493" s="164"/>
    </row>
    <row r="494" spans="4:4" ht="12.75" customHeight="1" x14ac:dyDescent="0.3">
      <c r="D494" s="164"/>
    </row>
    <row r="495" spans="4:4" ht="12.75" customHeight="1" x14ac:dyDescent="0.3">
      <c r="D495" s="164"/>
    </row>
    <row r="496" spans="4:4" ht="12.75" customHeight="1" x14ac:dyDescent="0.3">
      <c r="D496" s="164"/>
    </row>
    <row r="497" spans="4:4" ht="12.75" customHeight="1" x14ac:dyDescent="0.3">
      <c r="D497" s="164"/>
    </row>
    <row r="498" spans="4:4" ht="12.75" customHeight="1" x14ac:dyDescent="0.3">
      <c r="D498" s="164"/>
    </row>
    <row r="499" spans="4:4" ht="12.75" customHeight="1" x14ac:dyDescent="0.3">
      <c r="D499" s="164"/>
    </row>
    <row r="500" spans="4:4" ht="12.75" customHeight="1" x14ac:dyDescent="0.3">
      <c r="D500" s="164"/>
    </row>
    <row r="501" spans="4:4" ht="12.75" customHeight="1" x14ac:dyDescent="0.3">
      <c r="D501" s="164"/>
    </row>
    <row r="502" spans="4:4" ht="12.75" customHeight="1" x14ac:dyDescent="0.3">
      <c r="D502" s="164"/>
    </row>
    <row r="503" spans="4:4" ht="12.75" customHeight="1" x14ac:dyDescent="0.3">
      <c r="D503" s="164"/>
    </row>
    <row r="504" spans="4:4" ht="12.75" customHeight="1" x14ac:dyDescent="0.3">
      <c r="D504" s="164"/>
    </row>
    <row r="505" spans="4:4" ht="12.75" customHeight="1" x14ac:dyDescent="0.3">
      <c r="D505" s="164"/>
    </row>
    <row r="506" spans="4:4" ht="12.75" customHeight="1" x14ac:dyDescent="0.3">
      <c r="D506" s="164"/>
    </row>
    <row r="507" spans="4:4" ht="12.75" customHeight="1" x14ac:dyDescent="0.3">
      <c r="D507" s="164"/>
    </row>
    <row r="508" spans="4:4" ht="12.75" customHeight="1" x14ac:dyDescent="0.3">
      <c r="D508" s="164"/>
    </row>
    <row r="509" spans="4:4" ht="12.75" customHeight="1" x14ac:dyDescent="0.3">
      <c r="D509" s="164"/>
    </row>
    <row r="510" spans="4:4" ht="12.75" customHeight="1" x14ac:dyDescent="0.3">
      <c r="D510" s="164"/>
    </row>
    <row r="511" spans="4:4" ht="12.75" customHeight="1" x14ac:dyDescent="0.3">
      <c r="D511" s="164"/>
    </row>
    <row r="512" spans="4:4" ht="12.75" customHeight="1" x14ac:dyDescent="0.3">
      <c r="D512" s="164"/>
    </row>
    <row r="513" spans="4:4" ht="12.75" customHeight="1" x14ac:dyDescent="0.3">
      <c r="D513" s="164"/>
    </row>
    <row r="514" spans="4:4" ht="12.75" customHeight="1" x14ac:dyDescent="0.3">
      <c r="D514" s="164"/>
    </row>
    <row r="515" spans="4:4" ht="12.75" customHeight="1" x14ac:dyDescent="0.3">
      <c r="D515" s="164"/>
    </row>
    <row r="516" spans="4:4" ht="12.75" customHeight="1" x14ac:dyDescent="0.3">
      <c r="D516" s="164"/>
    </row>
    <row r="517" spans="4:4" ht="12.75" customHeight="1" x14ac:dyDescent="0.3">
      <c r="D517" s="164"/>
    </row>
    <row r="518" spans="4:4" ht="12.75" customHeight="1" x14ac:dyDescent="0.3">
      <c r="D518" s="164"/>
    </row>
    <row r="519" spans="4:4" ht="12.75" customHeight="1" x14ac:dyDescent="0.3">
      <c r="D519" s="164"/>
    </row>
    <row r="520" spans="4:4" ht="12.75" customHeight="1" x14ac:dyDescent="0.3">
      <c r="D520" s="164"/>
    </row>
    <row r="521" spans="4:4" ht="12.75" customHeight="1" x14ac:dyDescent="0.3">
      <c r="D521" s="164"/>
    </row>
    <row r="522" spans="4:4" ht="12.75" customHeight="1" x14ac:dyDescent="0.3">
      <c r="D522" s="164"/>
    </row>
    <row r="523" spans="4:4" ht="12.75" customHeight="1" x14ac:dyDescent="0.3">
      <c r="D523" s="164"/>
    </row>
    <row r="524" spans="4:4" ht="12.75" customHeight="1" x14ac:dyDescent="0.3">
      <c r="D524" s="164"/>
    </row>
    <row r="525" spans="4:4" ht="12.75" customHeight="1" x14ac:dyDescent="0.3">
      <c r="D525" s="164"/>
    </row>
    <row r="526" spans="4:4" ht="12.75" customHeight="1" x14ac:dyDescent="0.3">
      <c r="D526" s="164"/>
    </row>
    <row r="527" spans="4:4" ht="12.75" customHeight="1" x14ac:dyDescent="0.3">
      <c r="D527" s="164"/>
    </row>
    <row r="528" spans="4:4" ht="12.75" customHeight="1" x14ac:dyDescent="0.3">
      <c r="D528" s="164"/>
    </row>
    <row r="529" spans="4:4" ht="12.75" customHeight="1" x14ac:dyDescent="0.3">
      <c r="D529" s="164"/>
    </row>
    <row r="530" spans="4:4" ht="12.75" customHeight="1" x14ac:dyDescent="0.3">
      <c r="D530" s="164"/>
    </row>
    <row r="531" spans="4:4" ht="12.75" customHeight="1" x14ac:dyDescent="0.3">
      <c r="D531" s="164"/>
    </row>
    <row r="532" spans="4:4" ht="12.75" customHeight="1" x14ac:dyDescent="0.3">
      <c r="D532" s="164"/>
    </row>
    <row r="533" spans="4:4" ht="12.75" customHeight="1" x14ac:dyDescent="0.3">
      <c r="D533" s="164"/>
    </row>
    <row r="534" spans="4:4" ht="12.75" customHeight="1" x14ac:dyDescent="0.3">
      <c r="D534" s="164"/>
    </row>
    <row r="535" spans="4:4" ht="12.75" customHeight="1" x14ac:dyDescent="0.3">
      <c r="D535" s="164"/>
    </row>
    <row r="536" spans="4:4" ht="12.75" customHeight="1" x14ac:dyDescent="0.3">
      <c r="D536" s="164"/>
    </row>
    <row r="537" spans="4:4" ht="12.75" customHeight="1" x14ac:dyDescent="0.3">
      <c r="D537" s="164"/>
    </row>
    <row r="538" spans="4:4" ht="12.75" customHeight="1" x14ac:dyDescent="0.3">
      <c r="D538" s="164"/>
    </row>
    <row r="539" spans="4:4" ht="12.75" customHeight="1" x14ac:dyDescent="0.3">
      <c r="D539" s="164"/>
    </row>
    <row r="540" spans="4:4" ht="12.75" customHeight="1" x14ac:dyDescent="0.3">
      <c r="D540" s="164"/>
    </row>
    <row r="541" spans="4:4" ht="12.75" customHeight="1" x14ac:dyDescent="0.3">
      <c r="D541" s="164"/>
    </row>
    <row r="542" spans="4:4" ht="12.75" customHeight="1" x14ac:dyDescent="0.3">
      <c r="D542" s="164"/>
    </row>
    <row r="543" spans="4:4" ht="12.75" customHeight="1" x14ac:dyDescent="0.3">
      <c r="D543" s="164"/>
    </row>
    <row r="544" spans="4:4" ht="12.75" customHeight="1" x14ac:dyDescent="0.3">
      <c r="D544" s="164"/>
    </row>
    <row r="545" spans="4:4" ht="12.75" customHeight="1" x14ac:dyDescent="0.3">
      <c r="D545" s="164"/>
    </row>
    <row r="546" spans="4:4" ht="12.75" customHeight="1" x14ac:dyDescent="0.3">
      <c r="D546" s="164"/>
    </row>
    <row r="547" spans="4:4" ht="12.75" customHeight="1" x14ac:dyDescent="0.3">
      <c r="D547" s="164"/>
    </row>
    <row r="548" spans="4:4" ht="12.75" customHeight="1" x14ac:dyDescent="0.3">
      <c r="D548" s="164"/>
    </row>
    <row r="549" spans="4:4" ht="12.75" customHeight="1" x14ac:dyDescent="0.3">
      <c r="D549" s="164"/>
    </row>
    <row r="550" spans="4:4" ht="12.75" customHeight="1" x14ac:dyDescent="0.3">
      <c r="D550" s="164"/>
    </row>
    <row r="551" spans="4:4" ht="12.75" customHeight="1" x14ac:dyDescent="0.3">
      <c r="D551" s="164"/>
    </row>
    <row r="552" spans="4:4" ht="12.75" customHeight="1" x14ac:dyDescent="0.3">
      <c r="D552" s="164"/>
    </row>
    <row r="553" spans="4:4" ht="12.75" customHeight="1" x14ac:dyDescent="0.3">
      <c r="D553" s="164"/>
    </row>
    <row r="554" spans="4:4" ht="12.75" customHeight="1" x14ac:dyDescent="0.3">
      <c r="D554" s="164"/>
    </row>
    <row r="555" spans="4:4" ht="12.75" customHeight="1" x14ac:dyDescent="0.3">
      <c r="D555" s="164"/>
    </row>
    <row r="556" spans="4:4" ht="12.75" customHeight="1" x14ac:dyDescent="0.3">
      <c r="D556" s="164"/>
    </row>
    <row r="557" spans="4:4" ht="12.75" customHeight="1" x14ac:dyDescent="0.3">
      <c r="D557" s="164"/>
    </row>
    <row r="558" spans="4:4" ht="12.75" customHeight="1" x14ac:dyDescent="0.3">
      <c r="D558" s="164"/>
    </row>
    <row r="559" spans="4:4" ht="12.75" customHeight="1" x14ac:dyDescent="0.3">
      <c r="D559" s="164"/>
    </row>
    <row r="560" spans="4:4" ht="12.75" customHeight="1" x14ac:dyDescent="0.3">
      <c r="D560" s="164"/>
    </row>
    <row r="561" spans="4:4" ht="12.75" customHeight="1" x14ac:dyDescent="0.3">
      <c r="D561" s="164"/>
    </row>
    <row r="562" spans="4:4" ht="12.75" customHeight="1" x14ac:dyDescent="0.3">
      <c r="D562" s="164"/>
    </row>
    <row r="563" spans="4:4" ht="12.75" customHeight="1" x14ac:dyDescent="0.3">
      <c r="D563" s="164"/>
    </row>
    <row r="564" spans="4:4" ht="12.75" customHeight="1" x14ac:dyDescent="0.3">
      <c r="D564" s="164"/>
    </row>
    <row r="565" spans="4:4" ht="12.75" customHeight="1" x14ac:dyDescent="0.3">
      <c r="D565" s="164"/>
    </row>
    <row r="566" spans="4:4" ht="12.75" customHeight="1" x14ac:dyDescent="0.3">
      <c r="D566" s="164"/>
    </row>
    <row r="567" spans="4:4" ht="12.75" customHeight="1" x14ac:dyDescent="0.3">
      <c r="D567" s="164"/>
    </row>
    <row r="568" spans="4:4" ht="12.75" customHeight="1" x14ac:dyDescent="0.3">
      <c r="D568" s="164"/>
    </row>
    <row r="569" spans="4:4" ht="12.75" customHeight="1" x14ac:dyDescent="0.3">
      <c r="D569" s="164"/>
    </row>
    <row r="570" spans="4:4" ht="12.75" customHeight="1" x14ac:dyDescent="0.3">
      <c r="D570" s="164"/>
    </row>
    <row r="571" spans="4:4" ht="12.75" customHeight="1" x14ac:dyDescent="0.3">
      <c r="D571" s="164"/>
    </row>
    <row r="572" spans="4:4" ht="12.75" customHeight="1" x14ac:dyDescent="0.3">
      <c r="D572" s="164"/>
    </row>
    <row r="573" spans="4:4" ht="12.75" customHeight="1" x14ac:dyDescent="0.3">
      <c r="D573" s="164"/>
    </row>
    <row r="574" spans="4:4" ht="12.75" customHeight="1" x14ac:dyDescent="0.3">
      <c r="D574" s="164"/>
    </row>
    <row r="575" spans="4:4" ht="12.75" customHeight="1" x14ac:dyDescent="0.3">
      <c r="D575" s="164"/>
    </row>
    <row r="576" spans="4:4" ht="12.75" customHeight="1" x14ac:dyDescent="0.3">
      <c r="D576" s="164"/>
    </row>
    <row r="577" spans="4:4" ht="12.75" customHeight="1" x14ac:dyDescent="0.3">
      <c r="D577" s="164"/>
    </row>
    <row r="578" spans="4:4" ht="12.75" customHeight="1" x14ac:dyDescent="0.3">
      <c r="D578" s="164"/>
    </row>
    <row r="579" spans="4:4" ht="12.75" customHeight="1" x14ac:dyDescent="0.3">
      <c r="D579" s="164"/>
    </row>
    <row r="580" spans="4:4" ht="12.75" customHeight="1" x14ac:dyDescent="0.3">
      <c r="D580" s="164"/>
    </row>
    <row r="581" spans="4:4" ht="12.75" customHeight="1" x14ac:dyDescent="0.3">
      <c r="D581" s="164"/>
    </row>
    <row r="582" spans="4:4" ht="12.75" customHeight="1" x14ac:dyDescent="0.3">
      <c r="D582" s="164"/>
    </row>
    <row r="583" spans="4:4" ht="12.75" customHeight="1" x14ac:dyDescent="0.3">
      <c r="D583" s="164"/>
    </row>
    <row r="584" spans="4:4" ht="12.75" customHeight="1" x14ac:dyDescent="0.3">
      <c r="D584" s="164"/>
    </row>
    <row r="585" spans="4:4" ht="12.75" customHeight="1" x14ac:dyDescent="0.3">
      <c r="D585" s="164"/>
    </row>
    <row r="586" spans="4:4" ht="12.75" customHeight="1" x14ac:dyDescent="0.3">
      <c r="D586" s="164"/>
    </row>
    <row r="587" spans="4:4" ht="12.75" customHeight="1" x14ac:dyDescent="0.3">
      <c r="D587" s="164"/>
    </row>
    <row r="588" spans="4:4" ht="12.75" customHeight="1" x14ac:dyDescent="0.3">
      <c r="D588" s="164"/>
    </row>
    <row r="589" spans="4:4" ht="12.75" customHeight="1" x14ac:dyDescent="0.3">
      <c r="D589" s="164"/>
    </row>
    <row r="590" spans="4:4" ht="12.75" customHeight="1" x14ac:dyDescent="0.3">
      <c r="D590" s="164"/>
    </row>
    <row r="591" spans="4:4" ht="12.75" customHeight="1" x14ac:dyDescent="0.3">
      <c r="D591" s="164"/>
    </row>
    <row r="592" spans="4:4" ht="12.75" customHeight="1" x14ac:dyDescent="0.3">
      <c r="D592" s="164"/>
    </row>
    <row r="593" spans="4:4" ht="12.75" customHeight="1" x14ac:dyDescent="0.3">
      <c r="D593" s="164"/>
    </row>
    <row r="594" spans="4:4" ht="12.75" customHeight="1" x14ac:dyDescent="0.3">
      <c r="D594" s="164"/>
    </row>
    <row r="595" spans="4:4" ht="12.75" customHeight="1" x14ac:dyDescent="0.3">
      <c r="D595" s="164"/>
    </row>
    <row r="596" spans="4:4" ht="12.75" customHeight="1" x14ac:dyDescent="0.3">
      <c r="D596" s="164"/>
    </row>
    <row r="597" spans="4:4" ht="12.75" customHeight="1" x14ac:dyDescent="0.3">
      <c r="D597" s="164"/>
    </row>
    <row r="598" spans="4:4" ht="12.75" customHeight="1" x14ac:dyDescent="0.3">
      <c r="D598" s="164"/>
    </row>
    <row r="599" spans="4:4" ht="12.75" customHeight="1" x14ac:dyDescent="0.3">
      <c r="D599" s="164"/>
    </row>
    <row r="600" spans="4:4" ht="12.75" customHeight="1" x14ac:dyDescent="0.3">
      <c r="D600" s="164"/>
    </row>
    <row r="601" spans="4:4" ht="12.75" customHeight="1" x14ac:dyDescent="0.3">
      <c r="D601" s="164"/>
    </row>
    <row r="602" spans="4:4" ht="12.75" customHeight="1" x14ac:dyDescent="0.3">
      <c r="D602" s="164"/>
    </row>
    <row r="603" spans="4:4" ht="12.75" customHeight="1" x14ac:dyDescent="0.3">
      <c r="D603" s="164"/>
    </row>
    <row r="604" spans="4:4" ht="12.75" customHeight="1" x14ac:dyDescent="0.3">
      <c r="D604" s="164"/>
    </row>
    <row r="605" spans="4:4" ht="12.75" customHeight="1" x14ac:dyDescent="0.3">
      <c r="D605" s="164"/>
    </row>
    <row r="606" spans="4:4" ht="12.75" customHeight="1" x14ac:dyDescent="0.3">
      <c r="D606" s="164"/>
    </row>
    <row r="607" spans="4:4" ht="12.75" customHeight="1" x14ac:dyDescent="0.3">
      <c r="D607" s="164"/>
    </row>
    <row r="608" spans="4:4" ht="12.75" customHeight="1" x14ac:dyDescent="0.3">
      <c r="D608" s="164"/>
    </row>
    <row r="609" spans="4:4" ht="12.75" customHeight="1" x14ac:dyDescent="0.3">
      <c r="D609" s="164"/>
    </row>
    <row r="610" spans="4:4" ht="12.75" customHeight="1" x14ac:dyDescent="0.3">
      <c r="D610" s="164"/>
    </row>
    <row r="611" spans="4:4" ht="12.75" customHeight="1" x14ac:dyDescent="0.3">
      <c r="D611" s="164"/>
    </row>
    <row r="612" spans="4:4" ht="12.75" customHeight="1" x14ac:dyDescent="0.3">
      <c r="D612" s="164"/>
    </row>
    <row r="613" spans="4:4" ht="12.75" customHeight="1" x14ac:dyDescent="0.3">
      <c r="D613" s="164"/>
    </row>
    <row r="614" spans="4:4" ht="12.75" customHeight="1" x14ac:dyDescent="0.3">
      <c r="D614" s="164"/>
    </row>
    <row r="615" spans="4:4" ht="12.75" customHeight="1" x14ac:dyDescent="0.3">
      <c r="D615" s="164"/>
    </row>
    <row r="616" spans="4:4" ht="12.75" customHeight="1" x14ac:dyDescent="0.3">
      <c r="D616" s="164"/>
    </row>
    <row r="617" spans="4:4" ht="12.75" customHeight="1" x14ac:dyDescent="0.3">
      <c r="D617" s="164"/>
    </row>
    <row r="618" spans="4:4" ht="12.75" customHeight="1" x14ac:dyDescent="0.3">
      <c r="D618" s="164"/>
    </row>
    <row r="619" spans="4:4" ht="12.75" customHeight="1" x14ac:dyDescent="0.3">
      <c r="D619" s="164"/>
    </row>
    <row r="620" spans="4:4" ht="12.75" customHeight="1" x14ac:dyDescent="0.3">
      <c r="D620" s="164"/>
    </row>
    <row r="621" spans="4:4" ht="12.75" customHeight="1" x14ac:dyDescent="0.3">
      <c r="D621" s="164"/>
    </row>
    <row r="622" spans="4:4" ht="12.75" customHeight="1" x14ac:dyDescent="0.3">
      <c r="D622" s="164"/>
    </row>
    <row r="623" spans="4:4" ht="12.75" customHeight="1" x14ac:dyDescent="0.3">
      <c r="D623" s="164"/>
    </row>
    <row r="624" spans="4:4" ht="12.75" customHeight="1" x14ac:dyDescent="0.3">
      <c r="D624" s="164"/>
    </row>
    <row r="625" spans="4:4" ht="12.75" customHeight="1" x14ac:dyDescent="0.3">
      <c r="D625" s="164"/>
    </row>
    <row r="626" spans="4:4" ht="12.75" customHeight="1" x14ac:dyDescent="0.3">
      <c r="D626" s="164"/>
    </row>
    <row r="627" spans="4:4" ht="12.75" customHeight="1" x14ac:dyDescent="0.3">
      <c r="D627" s="164"/>
    </row>
    <row r="628" spans="4:4" ht="12.75" customHeight="1" x14ac:dyDescent="0.3">
      <c r="D628" s="164"/>
    </row>
    <row r="629" spans="4:4" ht="12.75" customHeight="1" x14ac:dyDescent="0.3">
      <c r="D629" s="164"/>
    </row>
    <row r="630" spans="4:4" ht="12.75" customHeight="1" x14ac:dyDescent="0.3">
      <c r="D630" s="164"/>
    </row>
    <row r="631" spans="4:4" ht="12.75" customHeight="1" x14ac:dyDescent="0.3">
      <c r="D631" s="164"/>
    </row>
    <row r="632" spans="4:4" ht="12.75" customHeight="1" x14ac:dyDescent="0.3">
      <c r="D632" s="164"/>
    </row>
    <row r="633" spans="4:4" ht="12.75" customHeight="1" x14ac:dyDescent="0.3">
      <c r="D633" s="164"/>
    </row>
    <row r="634" spans="4:4" ht="12.75" customHeight="1" x14ac:dyDescent="0.3">
      <c r="D634" s="164"/>
    </row>
    <row r="635" spans="4:4" ht="12.75" customHeight="1" x14ac:dyDescent="0.3">
      <c r="D635" s="164"/>
    </row>
    <row r="636" spans="4:4" ht="12.75" customHeight="1" x14ac:dyDescent="0.3">
      <c r="D636" s="164"/>
    </row>
    <row r="637" spans="4:4" ht="12.75" customHeight="1" x14ac:dyDescent="0.3">
      <c r="D637" s="164"/>
    </row>
    <row r="638" spans="4:4" ht="12.75" customHeight="1" x14ac:dyDescent="0.3">
      <c r="D638" s="164"/>
    </row>
    <row r="639" spans="4:4" ht="12.75" customHeight="1" x14ac:dyDescent="0.3">
      <c r="D639" s="164"/>
    </row>
    <row r="640" spans="4:4" ht="12.75" customHeight="1" x14ac:dyDescent="0.3">
      <c r="D640" s="164"/>
    </row>
    <row r="641" spans="4:4" ht="12.75" customHeight="1" x14ac:dyDescent="0.3">
      <c r="D641" s="164"/>
    </row>
    <row r="642" spans="4:4" ht="12.75" customHeight="1" x14ac:dyDescent="0.3">
      <c r="D642" s="164"/>
    </row>
    <row r="643" spans="4:4" ht="12.75" customHeight="1" x14ac:dyDescent="0.3">
      <c r="D643" s="164"/>
    </row>
    <row r="644" spans="4:4" ht="12.75" customHeight="1" x14ac:dyDescent="0.3">
      <c r="D644" s="164"/>
    </row>
    <row r="645" spans="4:4" ht="12.75" customHeight="1" x14ac:dyDescent="0.3">
      <c r="D645" s="164"/>
    </row>
    <row r="646" spans="4:4" ht="12.75" customHeight="1" x14ac:dyDescent="0.3">
      <c r="D646" s="164"/>
    </row>
    <row r="647" spans="4:4" ht="12.75" customHeight="1" x14ac:dyDescent="0.3">
      <c r="D647" s="164"/>
    </row>
    <row r="648" spans="4:4" ht="12.75" customHeight="1" x14ac:dyDescent="0.3">
      <c r="D648" s="164"/>
    </row>
    <row r="649" spans="4:4" ht="12.75" customHeight="1" x14ac:dyDescent="0.3">
      <c r="D649" s="164"/>
    </row>
    <row r="650" spans="4:4" ht="12.75" customHeight="1" x14ac:dyDescent="0.3">
      <c r="D650" s="164"/>
    </row>
    <row r="651" spans="4:4" ht="12.75" customHeight="1" x14ac:dyDescent="0.3">
      <c r="D651" s="164"/>
    </row>
    <row r="652" spans="4:4" ht="12.75" customHeight="1" x14ac:dyDescent="0.3">
      <c r="D652" s="164"/>
    </row>
    <row r="653" spans="4:4" ht="12.75" customHeight="1" x14ac:dyDescent="0.3">
      <c r="D653" s="164"/>
    </row>
    <row r="654" spans="4:4" ht="12.75" customHeight="1" x14ac:dyDescent="0.3">
      <c r="D654" s="164"/>
    </row>
    <row r="655" spans="4:4" ht="12.75" customHeight="1" x14ac:dyDescent="0.3">
      <c r="D655" s="164"/>
    </row>
    <row r="656" spans="4:4" ht="12.75" customHeight="1" x14ac:dyDescent="0.3">
      <c r="D656" s="164"/>
    </row>
    <row r="657" spans="4:4" ht="12.75" customHeight="1" x14ac:dyDescent="0.3">
      <c r="D657" s="164"/>
    </row>
    <row r="658" spans="4:4" ht="12.75" customHeight="1" x14ac:dyDescent="0.3">
      <c r="D658" s="164"/>
    </row>
    <row r="659" spans="4:4" ht="12.75" customHeight="1" x14ac:dyDescent="0.3">
      <c r="D659" s="164"/>
    </row>
    <row r="660" spans="4:4" ht="12.75" customHeight="1" x14ac:dyDescent="0.3">
      <c r="D660" s="164"/>
    </row>
    <row r="661" spans="4:4" ht="12.75" customHeight="1" x14ac:dyDescent="0.3">
      <c r="D661" s="164"/>
    </row>
    <row r="662" spans="4:4" ht="12.75" customHeight="1" x14ac:dyDescent="0.3">
      <c r="D662" s="164"/>
    </row>
    <row r="663" spans="4:4" ht="12.75" customHeight="1" x14ac:dyDescent="0.3">
      <c r="D663" s="164"/>
    </row>
    <row r="664" spans="4:4" ht="12.75" customHeight="1" x14ac:dyDescent="0.3">
      <c r="D664" s="164"/>
    </row>
    <row r="665" spans="4:4" ht="12.75" customHeight="1" x14ac:dyDescent="0.3">
      <c r="D665" s="164"/>
    </row>
    <row r="666" spans="4:4" ht="12.75" customHeight="1" x14ac:dyDescent="0.3">
      <c r="D666" s="164"/>
    </row>
    <row r="667" spans="4:4" ht="12.75" customHeight="1" x14ac:dyDescent="0.3">
      <c r="D667" s="164"/>
    </row>
    <row r="668" spans="4:4" ht="12.75" customHeight="1" x14ac:dyDescent="0.3">
      <c r="D668" s="164"/>
    </row>
    <row r="669" spans="4:4" ht="12.75" customHeight="1" x14ac:dyDescent="0.3">
      <c r="D669" s="164"/>
    </row>
    <row r="670" spans="4:4" ht="12.75" customHeight="1" x14ac:dyDescent="0.3">
      <c r="D670" s="164"/>
    </row>
    <row r="671" spans="4:4" ht="12.75" customHeight="1" x14ac:dyDescent="0.3">
      <c r="D671" s="164"/>
    </row>
    <row r="672" spans="4:4" ht="12.75" customHeight="1" x14ac:dyDescent="0.3">
      <c r="D672" s="164"/>
    </row>
    <row r="673" spans="4:4" ht="12.75" customHeight="1" x14ac:dyDescent="0.3">
      <c r="D673" s="164"/>
    </row>
    <row r="674" spans="4:4" ht="12.75" customHeight="1" x14ac:dyDescent="0.3">
      <c r="D674" s="164"/>
    </row>
    <row r="675" spans="4:4" ht="12.75" customHeight="1" x14ac:dyDescent="0.3">
      <c r="D675" s="164"/>
    </row>
    <row r="676" spans="4:4" ht="12.75" customHeight="1" x14ac:dyDescent="0.3">
      <c r="D676" s="164"/>
    </row>
    <row r="677" spans="4:4" ht="12.75" customHeight="1" x14ac:dyDescent="0.3">
      <c r="D677" s="164"/>
    </row>
    <row r="678" spans="4:4" ht="12.75" customHeight="1" x14ac:dyDescent="0.3">
      <c r="D678" s="164"/>
    </row>
    <row r="679" spans="4:4" ht="12.75" customHeight="1" x14ac:dyDescent="0.3">
      <c r="D679" s="164"/>
    </row>
    <row r="680" spans="4:4" ht="12.75" customHeight="1" x14ac:dyDescent="0.3">
      <c r="D680" s="164"/>
    </row>
    <row r="681" spans="4:4" ht="12.75" customHeight="1" x14ac:dyDescent="0.3">
      <c r="D681" s="164"/>
    </row>
    <row r="682" spans="4:4" ht="12.75" customHeight="1" x14ac:dyDescent="0.3">
      <c r="D682" s="164"/>
    </row>
    <row r="683" spans="4:4" ht="12.75" customHeight="1" x14ac:dyDescent="0.3">
      <c r="D683" s="164"/>
    </row>
    <row r="684" spans="4:4" ht="12.75" customHeight="1" x14ac:dyDescent="0.3">
      <c r="D684" s="164"/>
    </row>
    <row r="685" spans="4:4" ht="12.75" customHeight="1" x14ac:dyDescent="0.3">
      <c r="D685" s="164"/>
    </row>
    <row r="686" spans="4:4" ht="12.75" customHeight="1" x14ac:dyDescent="0.3">
      <c r="D686" s="164"/>
    </row>
    <row r="687" spans="4:4" ht="12.75" customHeight="1" x14ac:dyDescent="0.3">
      <c r="D687" s="164"/>
    </row>
    <row r="688" spans="4:4" ht="12.75" customHeight="1" x14ac:dyDescent="0.3">
      <c r="D688" s="164"/>
    </row>
    <row r="689" spans="4:4" ht="12.75" customHeight="1" x14ac:dyDescent="0.3">
      <c r="D689" s="164"/>
    </row>
    <row r="690" spans="4:4" ht="12.75" customHeight="1" x14ac:dyDescent="0.3">
      <c r="D690" s="164"/>
    </row>
    <row r="691" spans="4:4" ht="12.75" customHeight="1" x14ac:dyDescent="0.3">
      <c r="D691" s="164"/>
    </row>
    <row r="692" spans="4:4" ht="12.75" customHeight="1" x14ac:dyDescent="0.3">
      <c r="D692" s="164"/>
    </row>
    <row r="693" spans="4:4" ht="12.75" customHeight="1" x14ac:dyDescent="0.3">
      <c r="D693" s="164"/>
    </row>
    <row r="694" spans="4:4" ht="12.75" customHeight="1" x14ac:dyDescent="0.3">
      <c r="D694" s="164"/>
    </row>
    <row r="695" spans="4:4" ht="12.75" customHeight="1" x14ac:dyDescent="0.3">
      <c r="D695" s="164"/>
    </row>
    <row r="696" spans="4:4" ht="12.75" customHeight="1" x14ac:dyDescent="0.3">
      <c r="D696" s="164"/>
    </row>
    <row r="697" spans="4:4" ht="12.75" customHeight="1" x14ac:dyDescent="0.3">
      <c r="D697" s="164"/>
    </row>
    <row r="698" spans="4:4" ht="12.75" customHeight="1" x14ac:dyDescent="0.3">
      <c r="D698" s="164"/>
    </row>
    <row r="699" spans="4:4" ht="12.75" customHeight="1" x14ac:dyDescent="0.3">
      <c r="D699" s="164"/>
    </row>
    <row r="700" spans="4:4" ht="12.75" customHeight="1" x14ac:dyDescent="0.3">
      <c r="D700" s="164"/>
    </row>
    <row r="701" spans="4:4" ht="12.75" customHeight="1" x14ac:dyDescent="0.3">
      <c r="D701" s="164"/>
    </row>
    <row r="702" spans="4:4" ht="12.75" customHeight="1" x14ac:dyDescent="0.3">
      <c r="D702" s="164"/>
    </row>
    <row r="703" spans="4:4" ht="12.75" customHeight="1" x14ac:dyDescent="0.3">
      <c r="D703" s="164"/>
    </row>
    <row r="704" spans="4:4" ht="12.75" customHeight="1" x14ac:dyDescent="0.3">
      <c r="D704" s="164"/>
    </row>
    <row r="705" spans="4:4" ht="12.75" customHeight="1" x14ac:dyDescent="0.3">
      <c r="D705" s="164"/>
    </row>
    <row r="706" spans="4:4" ht="12.75" customHeight="1" x14ac:dyDescent="0.3">
      <c r="D706" s="164"/>
    </row>
    <row r="707" spans="4:4" ht="12.75" customHeight="1" x14ac:dyDescent="0.3">
      <c r="D707" s="164"/>
    </row>
    <row r="708" spans="4:4" ht="12.75" customHeight="1" x14ac:dyDescent="0.3">
      <c r="D708" s="164"/>
    </row>
    <row r="709" spans="4:4" ht="12.75" customHeight="1" x14ac:dyDescent="0.3">
      <c r="D709" s="164"/>
    </row>
    <row r="710" spans="4:4" ht="12.75" customHeight="1" x14ac:dyDescent="0.3">
      <c r="D710" s="164"/>
    </row>
    <row r="711" spans="4:4" ht="12.75" customHeight="1" x14ac:dyDescent="0.3">
      <c r="D711" s="164"/>
    </row>
    <row r="712" spans="4:4" ht="12.75" customHeight="1" x14ac:dyDescent="0.3">
      <c r="D712" s="164"/>
    </row>
    <row r="713" spans="4:4" ht="12.75" customHeight="1" x14ac:dyDescent="0.3">
      <c r="D713" s="164"/>
    </row>
    <row r="714" spans="4:4" ht="12.75" customHeight="1" x14ac:dyDescent="0.3">
      <c r="D714" s="164"/>
    </row>
    <row r="715" spans="4:4" ht="12.75" customHeight="1" x14ac:dyDescent="0.3">
      <c r="D715" s="164"/>
    </row>
    <row r="716" spans="4:4" ht="12.75" customHeight="1" x14ac:dyDescent="0.3">
      <c r="D716" s="164"/>
    </row>
    <row r="717" spans="4:4" ht="12.75" customHeight="1" x14ac:dyDescent="0.3">
      <c r="D717" s="164"/>
    </row>
    <row r="718" spans="4:4" ht="12.75" customHeight="1" x14ac:dyDescent="0.3">
      <c r="D718" s="164"/>
    </row>
    <row r="719" spans="4:4" ht="12.75" customHeight="1" x14ac:dyDescent="0.3">
      <c r="D719" s="164"/>
    </row>
    <row r="720" spans="4:4" ht="12.75" customHeight="1" x14ac:dyDescent="0.3">
      <c r="D720" s="164"/>
    </row>
    <row r="721" spans="4:4" ht="12.75" customHeight="1" x14ac:dyDescent="0.3">
      <c r="D721" s="164"/>
    </row>
    <row r="722" spans="4:4" ht="12.75" customHeight="1" x14ac:dyDescent="0.3">
      <c r="D722" s="164"/>
    </row>
    <row r="723" spans="4:4" ht="12.75" customHeight="1" x14ac:dyDescent="0.3">
      <c r="D723" s="164"/>
    </row>
    <row r="724" spans="4:4" ht="12.75" customHeight="1" x14ac:dyDescent="0.3">
      <c r="D724" s="164"/>
    </row>
    <row r="725" spans="4:4" ht="12.75" customHeight="1" x14ac:dyDescent="0.3">
      <c r="D725" s="164"/>
    </row>
    <row r="726" spans="4:4" ht="12.75" customHeight="1" x14ac:dyDescent="0.3">
      <c r="D726" s="164"/>
    </row>
    <row r="727" spans="4:4" ht="12.75" customHeight="1" x14ac:dyDescent="0.3">
      <c r="D727" s="164"/>
    </row>
    <row r="728" spans="4:4" ht="12.75" customHeight="1" x14ac:dyDescent="0.3">
      <c r="D728" s="164"/>
    </row>
    <row r="729" spans="4:4" ht="12.75" customHeight="1" x14ac:dyDescent="0.3">
      <c r="D729" s="164"/>
    </row>
    <row r="730" spans="4:4" ht="12.75" customHeight="1" x14ac:dyDescent="0.3">
      <c r="D730" s="164"/>
    </row>
    <row r="731" spans="4:4" ht="12.75" customHeight="1" x14ac:dyDescent="0.3">
      <c r="D731" s="164"/>
    </row>
    <row r="732" spans="4:4" ht="12.75" customHeight="1" x14ac:dyDescent="0.3">
      <c r="D732" s="164"/>
    </row>
    <row r="733" spans="4:4" ht="12.75" customHeight="1" x14ac:dyDescent="0.3">
      <c r="D733" s="164"/>
    </row>
    <row r="734" spans="4:4" ht="12.75" customHeight="1" x14ac:dyDescent="0.3">
      <c r="D734" s="164"/>
    </row>
    <row r="735" spans="4:4" ht="12.75" customHeight="1" x14ac:dyDescent="0.3">
      <c r="D735" s="164"/>
    </row>
    <row r="736" spans="4:4" ht="12.75" customHeight="1" x14ac:dyDescent="0.3">
      <c r="D736" s="164"/>
    </row>
    <row r="737" spans="4:4" ht="12.75" customHeight="1" x14ac:dyDescent="0.3">
      <c r="D737" s="164"/>
    </row>
    <row r="738" spans="4:4" ht="12.75" customHeight="1" x14ac:dyDescent="0.3">
      <c r="D738" s="164"/>
    </row>
    <row r="739" spans="4:4" ht="12.75" customHeight="1" x14ac:dyDescent="0.3">
      <c r="D739" s="164"/>
    </row>
    <row r="740" spans="4:4" ht="12.75" customHeight="1" x14ac:dyDescent="0.3">
      <c r="D740" s="164"/>
    </row>
    <row r="741" spans="4:4" ht="12.75" customHeight="1" x14ac:dyDescent="0.3">
      <c r="D741" s="164"/>
    </row>
    <row r="742" spans="4:4" ht="12.75" customHeight="1" x14ac:dyDescent="0.3">
      <c r="D742" s="164"/>
    </row>
    <row r="743" spans="4:4" ht="12.75" customHeight="1" x14ac:dyDescent="0.3">
      <c r="D743" s="164"/>
    </row>
    <row r="744" spans="4:4" ht="12.75" customHeight="1" x14ac:dyDescent="0.3">
      <c r="D744" s="164"/>
    </row>
    <row r="745" spans="4:4" ht="12.75" customHeight="1" x14ac:dyDescent="0.3">
      <c r="D745" s="164"/>
    </row>
    <row r="746" spans="4:4" ht="12.75" customHeight="1" x14ac:dyDescent="0.3">
      <c r="D746" s="164"/>
    </row>
    <row r="747" spans="4:4" ht="12.75" customHeight="1" x14ac:dyDescent="0.3">
      <c r="D747" s="164"/>
    </row>
    <row r="748" spans="4:4" ht="12.75" customHeight="1" x14ac:dyDescent="0.3">
      <c r="D748" s="164"/>
    </row>
    <row r="749" spans="4:4" ht="12.75" customHeight="1" x14ac:dyDescent="0.3">
      <c r="D749" s="164"/>
    </row>
    <row r="750" spans="4:4" ht="12.75" customHeight="1" x14ac:dyDescent="0.3">
      <c r="D750" s="164"/>
    </row>
    <row r="751" spans="4:4" ht="12.75" customHeight="1" x14ac:dyDescent="0.3">
      <c r="D751" s="164"/>
    </row>
    <row r="752" spans="4:4" ht="12.75" customHeight="1" x14ac:dyDescent="0.3">
      <c r="D752" s="164"/>
    </row>
    <row r="753" spans="4:4" ht="12.75" customHeight="1" x14ac:dyDescent="0.3">
      <c r="D753" s="164"/>
    </row>
    <row r="754" spans="4:4" ht="12.75" customHeight="1" x14ac:dyDescent="0.3">
      <c r="D754" s="164"/>
    </row>
    <row r="755" spans="4:4" ht="12.75" customHeight="1" x14ac:dyDescent="0.3">
      <c r="D755" s="164"/>
    </row>
    <row r="756" spans="4:4" ht="12.75" customHeight="1" x14ac:dyDescent="0.3">
      <c r="D756" s="164"/>
    </row>
    <row r="757" spans="4:4" ht="12.75" customHeight="1" x14ac:dyDescent="0.3">
      <c r="D757" s="164"/>
    </row>
    <row r="758" spans="4:4" ht="12.75" customHeight="1" x14ac:dyDescent="0.3">
      <c r="D758" s="164"/>
    </row>
    <row r="759" spans="4:4" ht="12.75" customHeight="1" x14ac:dyDescent="0.3">
      <c r="D759" s="164"/>
    </row>
    <row r="760" spans="4:4" ht="12.75" customHeight="1" x14ac:dyDescent="0.3">
      <c r="D760" s="164"/>
    </row>
    <row r="761" spans="4:4" ht="12.75" customHeight="1" x14ac:dyDescent="0.3">
      <c r="D761" s="164"/>
    </row>
    <row r="762" spans="4:4" ht="12.75" customHeight="1" x14ac:dyDescent="0.3">
      <c r="D762" s="164"/>
    </row>
    <row r="763" spans="4:4" ht="12.75" customHeight="1" x14ac:dyDescent="0.3">
      <c r="D763" s="164"/>
    </row>
    <row r="764" spans="4:4" ht="12.75" customHeight="1" x14ac:dyDescent="0.3">
      <c r="D764" s="164"/>
    </row>
    <row r="765" spans="4:4" ht="12.75" customHeight="1" x14ac:dyDescent="0.3">
      <c r="D765" s="164"/>
    </row>
    <row r="766" spans="4:4" ht="12.75" customHeight="1" x14ac:dyDescent="0.3">
      <c r="D766" s="164"/>
    </row>
    <row r="767" spans="4:4" ht="12.75" customHeight="1" x14ac:dyDescent="0.3">
      <c r="D767" s="164"/>
    </row>
    <row r="768" spans="4:4" ht="12.75" customHeight="1" x14ac:dyDescent="0.3">
      <c r="D768" s="164"/>
    </row>
    <row r="769" spans="4:4" ht="12.75" customHeight="1" x14ac:dyDescent="0.3">
      <c r="D769" s="164"/>
    </row>
    <row r="770" spans="4:4" ht="12.75" customHeight="1" x14ac:dyDescent="0.3">
      <c r="D770" s="164"/>
    </row>
    <row r="771" spans="4:4" ht="12.75" customHeight="1" x14ac:dyDescent="0.3">
      <c r="D771" s="164"/>
    </row>
    <row r="772" spans="4:4" ht="12.75" customHeight="1" x14ac:dyDescent="0.3">
      <c r="D772" s="164"/>
    </row>
    <row r="773" spans="4:4" ht="12.75" customHeight="1" x14ac:dyDescent="0.3">
      <c r="D773" s="164"/>
    </row>
    <row r="774" spans="4:4" ht="12.75" customHeight="1" x14ac:dyDescent="0.3">
      <c r="D774" s="164"/>
    </row>
    <row r="775" spans="4:4" ht="12.75" customHeight="1" x14ac:dyDescent="0.3">
      <c r="D775" s="164"/>
    </row>
    <row r="776" spans="4:4" ht="12.75" customHeight="1" x14ac:dyDescent="0.3">
      <c r="D776" s="164"/>
    </row>
    <row r="777" spans="4:4" ht="12.75" customHeight="1" x14ac:dyDescent="0.3">
      <c r="D777" s="164"/>
    </row>
    <row r="778" spans="4:4" ht="12.75" customHeight="1" x14ac:dyDescent="0.3">
      <c r="D778" s="164"/>
    </row>
    <row r="779" spans="4:4" ht="12.75" customHeight="1" x14ac:dyDescent="0.3">
      <c r="D779" s="164"/>
    </row>
    <row r="780" spans="4:4" ht="12.75" customHeight="1" x14ac:dyDescent="0.3">
      <c r="D780" s="164"/>
    </row>
    <row r="781" spans="4:4" ht="12.75" customHeight="1" x14ac:dyDescent="0.3">
      <c r="D781" s="164"/>
    </row>
    <row r="782" spans="4:4" ht="12.75" customHeight="1" x14ac:dyDescent="0.3">
      <c r="D782" s="164"/>
    </row>
    <row r="783" spans="4:4" ht="12.75" customHeight="1" x14ac:dyDescent="0.3">
      <c r="D783" s="164"/>
    </row>
    <row r="784" spans="4:4" ht="12.75" customHeight="1" x14ac:dyDescent="0.3">
      <c r="D784" s="164"/>
    </row>
    <row r="785" spans="4:4" ht="12.75" customHeight="1" x14ac:dyDescent="0.3">
      <c r="D785" s="164"/>
    </row>
    <row r="786" spans="4:4" ht="12.75" customHeight="1" x14ac:dyDescent="0.3">
      <c r="D786" s="164"/>
    </row>
    <row r="787" spans="4:4" ht="12.75" customHeight="1" x14ac:dyDescent="0.3">
      <c r="D787" s="164"/>
    </row>
    <row r="788" spans="4:4" ht="12.75" customHeight="1" x14ac:dyDescent="0.3">
      <c r="D788" s="164"/>
    </row>
    <row r="789" spans="4:4" ht="12.75" customHeight="1" x14ac:dyDescent="0.3">
      <c r="D789" s="164"/>
    </row>
    <row r="790" spans="4:4" ht="12.75" customHeight="1" x14ac:dyDescent="0.3">
      <c r="D790" s="164"/>
    </row>
    <row r="791" spans="4:4" ht="12.75" customHeight="1" x14ac:dyDescent="0.3">
      <c r="D791" s="164"/>
    </row>
    <row r="792" spans="4:4" ht="12.75" customHeight="1" x14ac:dyDescent="0.3">
      <c r="D792" s="164"/>
    </row>
    <row r="793" spans="4:4" ht="12.75" customHeight="1" x14ac:dyDescent="0.3">
      <c r="D793" s="164"/>
    </row>
    <row r="794" spans="4:4" ht="12.75" customHeight="1" x14ac:dyDescent="0.3">
      <c r="D794" s="164"/>
    </row>
    <row r="795" spans="4:4" ht="12.75" customHeight="1" x14ac:dyDescent="0.3">
      <c r="D795" s="164"/>
    </row>
    <row r="796" spans="4:4" ht="12.75" customHeight="1" x14ac:dyDescent="0.3">
      <c r="D796" s="164"/>
    </row>
    <row r="797" spans="4:4" ht="12.75" customHeight="1" x14ac:dyDescent="0.3">
      <c r="D797" s="164"/>
    </row>
    <row r="798" spans="4:4" ht="12.75" customHeight="1" x14ac:dyDescent="0.3">
      <c r="D798" s="164"/>
    </row>
    <row r="799" spans="4:4" ht="12.75" customHeight="1" x14ac:dyDescent="0.3">
      <c r="D799" s="164"/>
    </row>
    <row r="800" spans="4:4" ht="12.75" customHeight="1" x14ac:dyDescent="0.3">
      <c r="D800" s="164"/>
    </row>
    <row r="801" spans="4:4" ht="12.75" customHeight="1" x14ac:dyDescent="0.3">
      <c r="D801" s="164"/>
    </row>
    <row r="802" spans="4:4" ht="12.75" customHeight="1" x14ac:dyDescent="0.3">
      <c r="D802" s="164"/>
    </row>
    <row r="803" spans="4:4" ht="12.75" customHeight="1" x14ac:dyDescent="0.3">
      <c r="D803" s="164"/>
    </row>
    <row r="804" spans="4:4" ht="12.75" customHeight="1" x14ac:dyDescent="0.3">
      <c r="D804" s="164"/>
    </row>
    <row r="805" spans="4:4" ht="12.75" customHeight="1" x14ac:dyDescent="0.3">
      <c r="D805" s="164"/>
    </row>
    <row r="806" spans="4:4" ht="12.75" customHeight="1" x14ac:dyDescent="0.3">
      <c r="D806" s="164"/>
    </row>
    <row r="807" spans="4:4" ht="12.75" customHeight="1" x14ac:dyDescent="0.3">
      <c r="D807" s="164"/>
    </row>
    <row r="808" spans="4:4" ht="12.75" customHeight="1" x14ac:dyDescent="0.3">
      <c r="D808" s="164"/>
    </row>
    <row r="809" spans="4:4" ht="12.75" customHeight="1" x14ac:dyDescent="0.3">
      <c r="D809" s="164"/>
    </row>
    <row r="810" spans="4:4" ht="12.75" customHeight="1" x14ac:dyDescent="0.3">
      <c r="D810" s="164"/>
    </row>
    <row r="811" spans="4:4" ht="12.75" customHeight="1" x14ac:dyDescent="0.3">
      <c r="D811" s="164"/>
    </row>
    <row r="812" spans="4:4" ht="12.75" customHeight="1" x14ac:dyDescent="0.3">
      <c r="D812" s="164"/>
    </row>
    <row r="813" spans="4:4" ht="12.75" customHeight="1" x14ac:dyDescent="0.3">
      <c r="D813" s="164"/>
    </row>
    <row r="814" spans="4:4" ht="12.75" customHeight="1" x14ac:dyDescent="0.3">
      <c r="D814" s="164"/>
    </row>
    <row r="815" spans="4:4" ht="12.75" customHeight="1" x14ac:dyDescent="0.3">
      <c r="D815" s="164"/>
    </row>
    <row r="816" spans="4:4" ht="12.75" customHeight="1" x14ac:dyDescent="0.3">
      <c r="D816" s="164"/>
    </row>
    <row r="817" spans="4:4" ht="12.75" customHeight="1" x14ac:dyDescent="0.3">
      <c r="D817" s="164"/>
    </row>
    <row r="818" spans="4:4" ht="12.75" customHeight="1" x14ac:dyDescent="0.3">
      <c r="D818" s="164"/>
    </row>
    <row r="819" spans="4:4" ht="12.75" customHeight="1" x14ac:dyDescent="0.3">
      <c r="D819" s="164"/>
    </row>
    <row r="820" spans="4:4" ht="12.75" customHeight="1" x14ac:dyDescent="0.3">
      <c r="D820" s="164"/>
    </row>
    <row r="821" spans="4:4" ht="12.75" customHeight="1" x14ac:dyDescent="0.3">
      <c r="D821" s="164"/>
    </row>
    <row r="822" spans="4:4" ht="12.75" customHeight="1" x14ac:dyDescent="0.3">
      <c r="D822" s="164"/>
    </row>
    <row r="823" spans="4:4" ht="12.75" customHeight="1" x14ac:dyDescent="0.3">
      <c r="D823" s="164"/>
    </row>
    <row r="824" spans="4:4" ht="12.75" customHeight="1" x14ac:dyDescent="0.3">
      <c r="D824" s="164"/>
    </row>
    <row r="825" spans="4:4" ht="12.75" customHeight="1" x14ac:dyDescent="0.3">
      <c r="D825" s="164"/>
    </row>
    <row r="826" spans="4:4" ht="12.75" customHeight="1" x14ac:dyDescent="0.3">
      <c r="D826" s="164"/>
    </row>
    <row r="827" spans="4:4" ht="12.75" customHeight="1" x14ac:dyDescent="0.3">
      <c r="D827" s="164"/>
    </row>
    <row r="828" spans="4:4" ht="12.75" customHeight="1" x14ac:dyDescent="0.3">
      <c r="D828" s="164"/>
    </row>
    <row r="829" spans="4:4" ht="12.75" customHeight="1" x14ac:dyDescent="0.3">
      <c r="D829" s="164"/>
    </row>
    <row r="830" spans="4:4" ht="12.75" customHeight="1" x14ac:dyDescent="0.3">
      <c r="D830" s="164"/>
    </row>
    <row r="831" spans="4:4" ht="12.75" customHeight="1" x14ac:dyDescent="0.3">
      <c r="D831" s="164"/>
    </row>
    <row r="832" spans="4:4" ht="12.75" customHeight="1" x14ac:dyDescent="0.3">
      <c r="D832" s="164"/>
    </row>
    <row r="833" spans="4:4" ht="12.75" customHeight="1" x14ac:dyDescent="0.3">
      <c r="D833" s="164"/>
    </row>
    <row r="834" spans="4:4" ht="12.75" customHeight="1" x14ac:dyDescent="0.3">
      <c r="D834" s="164"/>
    </row>
    <row r="835" spans="4:4" ht="12.75" customHeight="1" x14ac:dyDescent="0.3">
      <c r="D835" s="164"/>
    </row>
    <row r="836" spans="4:4" ht="12.75" customHeight="1" x14ac:dyDescent="0.3">
      <c r="D836" s="164"/>
    </row>
    <row r="837" spans="4:4" ht="12.75" customHeight="1" x14ac:dyDescent="0.3">
      <c r="D837" s="164"/>
    </row>
    <row r="838" spans="4:4" ht="12.75" customHeight="1" x14ac:dyDescent="0.3">
      <c r="D838" s="164"/>
    </row>
    <row r="839" spans="4:4" ht="12.75" customHeight="1" x14ac:dyDescent="0.3">
      <c r="D839" s="164"/>
    </row>
    <row r="840" spans="4:4" ht="12.75" customHeight="1" x14ac:dyDescent="0.3">
      <c r="D840" s="164"/>
    </row>
    <row r="841" spans="4:4" ht="12.75" customHeight="1" x14ac:dyDescent="0.3">
      <c r="D841" s="164"/>
    </row>
    <row r="842" spans="4:4" ht="12.75" customHeight="1" x14ac:dyDescent="0.3">
      <c r="D842" s="164"/>
    </row>
    <row r="843" spans="4:4" ht="12.75" customHeight="1" x14ac:dyDescent="0.3">
      <c r="D843" s="164"/>
    </row>
    <row r="844" spans="4:4" ht="12.75" customHeight="1" x14ac:dyDescent="0.3">
      <c r="D844" s="164"/>
    </row>
    <row r="845" spans="4:4" ht="12.75" customHeight="1" x14ac:dyDescent="0.3">
      <c r="D845" s="164"/>
    </row>
    <row r="846" spans="4:4" ht="12.75" customHeight="1" x14ac:dyDescent="0.3">
      <c r="D846" s="164"/>
    </row>
    <row r="847" spans="4:4" ht="12.75" customHeight="1" x14ac:dyDescent="0.3">
      <c r="D847" s="164"/>
    </row>
    <row r="848" spans="4:4" ht="12.75" customHeight="1" x14ac:dyDescent="0.3">
      <c r="D848" s="164"/>
    </row>
    <row r="849" spans="4:4" ht="12.75" customHeight="1" x14ac:dyDescent="0.3">
      <c r="D849" s="164"/>
    </row>
    <row r="850" spans="4:4" ht="12.75" customHeight="1" x14ac:dyDescent="0.3">
      <c r="D850" s="164"/>
    </row>
    <row r="851" spans="4:4" ht="12.75" customHeight="1" x14ac:dyDescent="0.3">
      <c r="D851" s="164"/>
    </row>
    <row r="852" spans="4:4" ht="12.75" customHeight="1" x14ac:dyDescent="0.3">
      <c r="D852" s="164"/>
    </row>
    <row r="853" spans="4:4" ht="12.75" customHeight="1" x14ac:dyDescent="0.3">
      <c r="D853" s="164"/>
    </row>
    <row r="854" spans="4:4" ht="12.75" customHeight="1" x14ac:dyDescent="0.3">
      <c r="D854" s="164"/>
    </row>
    <row r="855" spans="4:4" ht="12.75" customHeight="1" x14ac:dyDescent="0.3">
      <c r="D855" s="164"/>
    </row>
    <row r="856" spans="4:4" ht="12.75" customHeight="1" x14ac:dyDescent="0.3">
      <c r="D856" s="164"/>
    </row>
    <row r="857" spans="4:4" ht="12.75" customHeight="1" x14ac:dyDescent="0.3">
      <c r="D857" s="164"/>
    </row>
    <row r="858" spans="4:4" ht="12.75" customHeight="1" x14ac:dyDescent="0.3">
      <c r="D858" s="164"/>
    </row>
    <row r="859" spans="4:4" ht="12.75" customHeight="1" x14ac:dyDescent="0.3">
      <c r="D859" s="164"/>
    </row>
    <row r="860" spans="4:4" ht="12.75" customHeight="1" x14ac:dyDescent="0.3">
      <c r="D860" s="164"/>
    </row>
    <row r="861" spans="4:4" ht="12.75" customHeight="1" x14ac:dyDescent="0.3">
      <c r="D861" s="164"/>
    </row>
    <row r="862" spans="4:4" ht="12.75" customHeight="1" x14ac:dyDescent="0.3">
      <c r="D862" s="164"/>
    </row>
    <row r="863" spans="4:4" ht="12.75" customHeight="1" x14ac:dyDescent="0.3">
      <c r="D863" s="164"/>
    </row>
    <row r="864" spans="4:4" ht="12.75" customHeight="1" x14ac:dyDescent="0.3">
      <c r="D864" s="164"/>
    </row>
    <row r="865" spans="4:4" ht="12.75" customHeight="1" x14ac:dyDescent="0.3">
      <c r="D865" s="164"/>
    </row>
    <row r="866" spans="4:4" ht="12.75" customHeight="1" x14ac:dyDescent="0.3">
      <c r="D866" s="164"/>
    </row>
    <row r="867" spans="4:4" ht="12.75" customHeight="1" x14ac:dyDescent="0.3">
      <c r="D867" s="164"/>
    </row>
    <row r="868" spans="4:4" ht="12.75" customHeight="1" x14ac:dyDescent="0.3">
      <c r="D868" s="164"/>
    </row>
    <row r="869" spans="4:4" ht="12.75" customHeight="1" x14ac:dyDescent="0.3">
      <c r="D869" s="164"/>
    </row>
    <row r="870" spans="4:4" ht="12.75" customHeight="1" x14ac:dyDescent="0.3">
      <c r="D870" s="164"/>
    </row>
    <row r="871" spans="4:4" ht="12.75" customHeight="1" x14ac:dyDescent="0.3">
      <c r="D871" s="164"/>
    </row>
    <row r="872" spans="4:4" ht="12.75" customHeight="1" x14ac:dyDescent="0.3">
      <c r="D872" s="164"/>
    </row>
    <row r="873" spans="4:4" ht="12.75" customHeight="1" x14ac:dyDescent="0.3">
      <c r="D873" s="164"/>
    </row>
    <row r="874" spans="4:4" ht="12.75" customHeight="1" x14ac:dyDescent="0.3">
      <c r="D874" s="164"/>
    </row>
    <row r="875" spans="4:4" ht="12.75" customHeight="1" x14ac:dyDescent="0.3">
      <c r="D875" s="164"/>
    </row>
    <row r="876" spans="4:4" ht="12.75" customHeight="1" x14ac:dyDescent="0.3">
      <c r="D876" s="164"/>
    </row>
    <row r="877" spans="4:4" ht="12.75" customHeight="1" x14ac:dyDescent="0.3">
      <c r="D877" s="164"/>
    </row>
    <row r="878" spans="4:4" ht="12.75" customHeight="1" x14ac:dyDescent="0.3">
      <c r="D878" s="164"/>
    </row>
    <row r="879" spans="4:4" ht="12.75" customHeight="1" x14ac:dyDescent="0.3">
      <c r="D879" s="164"/>
    </row>
    <row r="880" spans="4:4" ht="12.75" customHeight="1" x14ac:dyDescent="0.3">
      <c r="D880" s="164"/>
    </row>
    <row r="881" spans="4:4" ht="12.75" customHeight="1" x14ac:dyDescent="0.3">
      <c r="D881" s="164"/>
    </row>
    <row r="882" spans="4:4" ht="12.75" customHeight="1" x14ac:dyDescent="0.3">
      <c r="D882" s="164"/>
    </row>
    <row r="883" spans="4:4" ht="12.75" customHeight="1" x14ac:dyDescent="0.3">
      <c r="D883" s="164"/>
    </row>
    <row r="884" spans="4:4" ht="12.75" customHeight="1" x14ac:dyDescent="0.3">
      <c r="D884" s="164"/>
    </row>
    <row r="885" spans="4:4" ht="12.75" customHeight="1" x14ac:dyDescent="0.3">
      <c r="D885" s="164"/>
    </row>
    <row r="886" spans="4:4" ht="12.75" customHeight="1" x14ac:dyDescent="0.3">
      <c r="D886" s="164"/>
    </row>
    <row r="887" spans="4:4" ht="12.75" customHeight="1" x14ac:dyDescent="0.3">
      <c r="D887" s="164"/>
    </row>
    <row r="888" spans="4:4" ht="12.75" customHeight="1" x14ac:dyDescent="0.3">
      <c r="D888" s="164"/>
    </row>
    <row r="889" spans="4:4" ht="12.75" customHeight="1" x14ac:dyDescent="0.3">
      <c r="D889" s="164"/>
    </row>
    <row r="890" spans="4:4" ht="12.75" customHeight="1" x14ac:dyDescent="0.3">
      <c r="D890" s="164"/>
    </row>
    <row r="891" spans="4:4" ht="12.75" customHeight="1" x14ac:dyDescent="0.3">
      <c r="D891" s="164"/>
    </row>
    <row r="892" spans="4:4" ht="12.75" customHeight="1" x14ac:dyDescent="0.3">
      <c r="D892" s="164"/>
    </row>
    <row r="893" spans="4:4" ht="12.75" customHeight="1" x14ac:dyDescent="0.3">
      <c r="D893" s="164"/>
    </row>
    <row r="894" spans="4:4" ht="12.75" customHeight="1" x14ac:dyDescent="0.3">
      <c r="D894" s="164"/>
    </row>
    <row r="895" spans="4:4" ht="12.75" customHeight="1" x14ac:dyDescent="0.3">
      <c r="D895" s="164"/>
    </row>
    <row r="896" spans="4:4" ht="12.75" customHeight="1" x14ac:dyDescent="0.3">
      <c r="D896" s="164"/>
    </row>
    <row r="897" spans="4:4" ht="12.75" customHeight="1" x14ac:dyDescent="0.3">
      <c r="D897" s="164"/>
    </row>
    <row r="898" spans="4:4" ht="12.75" customHeight="1" x14ac:dyDescent="0.3">
      <c r="D898" s="164"/>
    </row>
    <row r="899" spans="4:4" ht="12.75" customHeight="1" x14ac:dyDescent="0.3">
      <c r="D899" s="164"/>
    </row>
    <row r="900" spans="4:4" ht="12.75" customHeight="1" x14ac:dyDescent="0.3">
      <c r="D900" s="164"/>
    </row>
    <row r="901" spans="4:4" ht="12.75" customHeight="1" x14ac:dyDescent="0.3">
      <c r="D901" s="164"/>
    </row>
    <row r="902" spans="4:4" ht="12.75" customHeight="1" x14ac:dyDescent="0.3">
      <c r="D902" s="164"/>
    </row>
    <row r="903" spans="4:4" ht="12.75" customHeight="1" x14ac:dyDescent="0.3">
      <c r="D903" s="164"/>
    </row>
    <row r="904" spans="4:4" ht="12.75" customHeight="1" x14ac:dyDescent="0.3">
      <c r="D904" s="164"/>
    </row>
    <row r="905" spans="4:4" ht="12.75" customHeight="1" x14ac:dyDescent="0.3">
      <c r="D905" s="164"/>
    </row>
    <row r="906" spans="4:4" ht="12.75" customHeight="1" x14ac:dyDescent="0.3">
      <c r="D906" s="164"/>
    </row>
    <row r="907" spans="4:4" ht="12.75" customHeight="1" x14ac:dyDescent="0.3">
      <c r="D907" s="164"/>
    </row>
    <row r="908" spans="4:4" ht="12.75" customHeight="1" x14ac:dyDescent="0.3">
      <c r="D908" s="164"/>
    </row>
    <row r="909" spans="4:4" ht="12.75" customHeight="1" x14ac:dyDescent="0.3">
      <c r="D909" s="164"/>
    </row>
    <row r="910" spans="4:4" ht="12.75" customHeight="1" x14ac:dyDescent="0.3">
      <c r="D910" s="164"/>
    </row>
    <row r="911" spans="4:4" ht="12.75" customHeight="1" x14ac:dyDescent="0.3">
      <c r="D911" s="164"/>
    </row>
    <row r="912" spans="4:4" ht="12.75" customHeight="1" x14ac:dyDescent="0.3">
      <c r="D912" s="164"/>
    </row>
    <row r="913" spans="4:4" ht="12.75" customHeight="1" x14ac:dyDescent="0.3">
      <c r="D913" s="164"/>
    </row>
    <row r="914" spans="4:4" ht="12.75" customHeight="1" x14ac:dyDescent="0.3">
      <c r="D914" s="164"/>
    </row>
    <row r="915" spans="4:4" ht="12.75" customHeight="1" x14ac:dyDescent="0.3">
      <c r="D915" s="164"/>
    </row>
    <row r="916" spans="4:4" ht="12.75" customHeight="1" x14ac:dyDescent="0.3">
      <c r="D916" s="164"/>
    </row>
    <row r="917" spans="4:4" ht="12.75" customHeight="1" x14ac:dyDescent="0.3">
      <c r="D917" s="164"/>
    </row>
    <row r="918" spans="4:4" ht="12.75" customHeight="1" x14ac:dyDescent="0.3">
      <c r="D918" s="164"/>
    </row>
    <row r="919" spans="4:4" ht="12.75" customHeight="1" x14ac:dyDescent="0.3">
      <c r="D919" s="164"/>
    </row>
    <row r="920" spans="4:4" ht="12.75" customHeight="1" x14ac:dyDescent="0.3">
      <c r="D920" s="164"/>
    </row>
    <row r="921" spans="4:4" ht="12.75" customHeight="1" x14ac:dyDescent="0.3">
      <c r="D921" s="164"/>
    </row>
    <row r="922" spans="4:4" ht="12.75" customHeight="1" x14ac:dyDescent="0.3">
      <c r="D922" s="164"/>
    </row>
    <row r="923" spans="4:4" ht="12.75" customHeight="1" x14ac:dyDescent="0.3">
      <c r="D923" s="164"/>
    </row>
    <row r="924" spans="4:4" ht="12.75" customHeight="1" x14ac:dyDescent="0.3">
      <c r="D924" s="164"/>
    </row>
    <row r="925" spans="4:4" ht="12.75" customHeight="1" x14ac:dyDescent="0.3">
      <c r="D925" s="164"/>
    </row>
    <row r="926" spans="4:4" ht="12.75" customHeight="1" x14ac:dyDescent="0.3">
      <c r="D926" s="164"/>
    </row>
    <row r="927" spans="4:4" ht="12.75" customHeight="1" x14ac:dyDescent="0.3">
      <c r="D927" s="164"/>
    </row>
    <row r="928" spans="4:4" ht="12.75" customHeight="1" x14ac:dyDescent="0.3">
      <c r="D928" s="164"/>
    </row>
    <row r="929" spans="4:4" ht="12.75" customHeight="1" x14ac:dyDescent="0.3">
      <c r="D929" s="164"/>
    </row>
    <row r="930" spans="4:4" ht="12.75" customHeight="1" x14ac:dyDescent="0.3">
      <c r="D930" s="164"/>
    </row>
    <row r="931" spans="4:4" ht="12.75" customHeight="1" x14ac:dyDescent="0.3">
      <c r="D931" s="164"/>
    </row>
    <row r="932" spans="4:4" ht="12.75" customHeight="1" x14ac:dyDescent="0.3">
      <c r="D932" s="164"/>
    </row>
    <row r="933" spans="4:4" ht="12.75" customHeight="1" x14ac:dyDescent="0.3">
      <c r="D933" s="164"/>
    </row>
    <row r="934" spans="4:4" ht="12.75" customHeight="1" x14ac:dyDescent="0.3">
      <c r="D934" s="164"/>
    </row>
    <row r="935" spans="4:4" ht="12.75" customHeight="1" x14ac:dyDescent="0.3">
      <c r="D935" s="164"/>
    </row>
    <row r="936" spans="4:4" ht="12.75" customHeight="1" x14ac:dyDescent="0.3">
      <c r="D936" s="164"/>
    </row>
    <row r="937" spans="4:4" ht="12.75" customHeight="1" x14ac:dyDescent="0.3">
      <c r="D937" s="164"/>
    </row>
    <row r="938" spans="4:4" ht="12.75" customHeight="1" x14ac:dyDescent="0.3">
      <c r="D938" s="164"/>
    </row>
    <row r="939" spans="4:4" ht="12.75" customHeight="1" x14ac:dyDescent="0.3">
      <c r="D939" s="164"/>
    </row>
    <row r="940" spans="4:4" ht="12.75" customHeight="1" x14ac:dyDescent="0.3">
      <c r="D940" s="164"/>
    </row>
    <row r="941" spans="4:4" ht="12.75" customHeight="1" x14ac:dyDescent="0.3">
      <c r="D941" s="164"/>
    </row>
    <row r="942" spans="4:4" ht="12.75" customHeight="1" x14ac:dyDescent="0.3">
      <c r="D942" s="164"/>
    </row>
    <row r="943" spans="4:4" ht="12.75" customHeight="1" x14ac:dyDescent="0.3">
      <c r="D943" s="164"/>
    </row>
    <row r="944" spans="4:4" ht="12.75" customHeight="1" x14ac:dyDescent="0.3">
      <c r="D944" s="164"/>
    </row>
    <row r="945" spans="4:4" ht="12.75" customHeight="1" x14ac:dyDescent="0.3">
      <c r="D945" s="164"/>
    </row>
    <row r="946" spans="4:4" ht="12.75" customHeight="1" x14ac:dyDescent="0.3">
      <c r="D946" s="164"/>
    </row>
    <row r="947" spans="4:4" ht="12.75" customHeight="1" x14ac:dyDescent="0.3">
      <c r="D947" s="164"/>
    </row>
    <row r="948" spans="4:4" ht="12.75" customHeight="1" x14ac:dyDescent="0.3">
      <c r="D948" s="164"/>
    </row>
    <row r="949" spans="4:4" ht="12.75" customHeight="1" x14ac:dyDescent="0.3">
      <c r="D949" s="164"/>
    </row>
    <row r="950" spans="4:4" ht="12.75" customHeight="1" x14ac:dyDescent="0.3">
      <c r="D950" s="164"/>
    </row>
    <row r="951" spans="4:4" ht="12.75" customHeight="1" x14ac:dyDescent="0.3">
      <c r="D951" s="164"/>
    </row>
    <row r="952" spans="4:4" ht="12.75" customHeight="1" x14ac:dyDescent="0.3">
      <c r="D952" s="164"/>
    </row>
    <row r="953" spans="4:4" ht="12.75" customHeight="1" x14ac:dyDescent="0.3">
      <c r="D953" s="164"/>
    </row>
    <row r="954" spans="4:4" ht="12.75" customHeight="1" x14ac:dyDescent="0.3">
      <c r="D954" s="164"/>
    </row>
    <row r="955" spans="4:4" ht="12.75" customHeight="1" x14ac:dyDescent="0.3">
      <c r="D955" s="164"/>
    </row>
    <row r="956" spans="4:4" ht="12.75" customHeight="1" x14ac:dyDescent="0.3">
      <c r="D956" s="164"/>
    </row>
    <row r="957" spans="4:4" ht="12.75" customHeight="1" x14ac:dyDescent="0.3">
      <c r="D957" s="164"/>
    </row>
    <row r="958" spans="4:4" ht="12.75" customHeight="1" x14ac:dyDescent="0.3">
      <c r="D958" s="164"/>
    </row>
    <row r="959" spans="4:4" ht="12.75" customHeight="1" x14ac:dyDescent="0.3">
      <c r="D959" s="164"/>
    </row>
    <row r="960" spans="4:4" ht="12.75" customHeight="1" x14ac:dyDescent="0.3">
      <c r="D960" s="164"/>
    </row>
    <row r="961" spans="4:4" ht="12.75" customHeight="1" x14ac:dyDescent="0.3">
      <c r="D961" s="164"/>
    </row>
    <row r="962" spans="4:4" ht="12.75" customHeight="1" x14ac:dyDescent="0.3">
      <c r="D962" s="164"/>
    </row>
    <row r="963" spans="4:4" ht="12.75" customHeight="1" x14ac:dyDescent="0.3">
      <c r="D963" s="164"/>
    </row>
    <row r="964" spans="4:4" ht="12.75" customHeight="1" x14ac:dyDescent="0.3">
      <c r="D964" s="164"/>
    </row>
    <row r="965" spans="4:4" ht="12.75" customHeight="1" x14ac:dyDescent="0.3">
      <c r="D965" s="164"/>
    </row>
    <row r="966" spans="4:4" ht="12.75" customHeight="1" x14ac:dyDescent="0.3">
      <c r="D966" s="164"/>
    </row>
    <row r="967" spans="4:4" ht="12.75" customHeight="1" x14ac:dyDescent="0.3">
      <c r="D967" s="164"/>
    </row>
    <row r="968" spans="4:4" ht="12.75" customHeight="1" x14ac:dyDescent="0.3">
      <c r="D968" s="164"/>
    </row>
    <row r="969" spans="4:4" ht="12.75" customHeight="1" x14ac:dyDescent="0.3">
      <c r="D969" s="164"/>
    </row>
    <row r="970" spans="4:4" ht="12.75" customHeight="1" x14ac:dyDescent="0.3">
      <c r="D970" s="164"/>
    </row>
    <row r="971" spans="4:4" ht="12.75" customHeight="1" x14ac:dyDescent="0.3">
      <c r="D971" s="164"/>
    </row>
    <row r="972" spans="4:4" ht="12.75" customHeight="1" x14ac:dyDescent="0.3">
      <c r="D972" s="164"/>
    </row>
    <row r="973" spans="4:4" ht="12.75" customHeight="1" x14ac:dyDescent="0.3">
      <c r="D973" s="164"/>
    </row>
    <row r="974" spans="4:4" ht="12.75" customHeight="1" x14ac:dyDescent="0.3">
      <c r="D974" s="164"/>
    </row>
    <row r="975" spans="4:4" ht="12.75" customHeight="1" x14ac:dyDescent="0.3">
      <c r="D975" s="164"/>
    </row>
    <row r="976" spans="4:4" ht="12.75" customHeight="1" x14ac:dyDescent="0.3">
      <c r="D976" s="164"/>
    </row>
    <row r="977" spans="4:4" ht="12.75" customHeight="1" x14ac:dyDescent="0.3">
      <c r="D977" s="164"/>
    </row>
    <row r="978" spans="4:4" ht="12.75" customHeight="1" x14ac:dyDescent="0.3">
      <c r="D978" s="164"/>
    </row>
    <row r="979" spans="4:4" ht="12.75" customHeight="1" x14ac:dyDescent="0.3">
      <c r="D979" s="164"/>
    </row>
    <row r="980" spans="4:4" ht="12.75" customHeight="1" x14ac:dyDescent="0.3">
      <c r="D980" s="164"/>
    </row>
    <row r="981" spans="4:4" ht="12.75" customHeight="1" x14ac:dyDescent="0.3">
      <c r="D981" s="164"/>
    </row>
    <row r="982" spans="4:4" ht="12.75" customHeight="1" x14ac:dyDescent="0.3">
      <c r="D982" s="164"/>
    </row>
    <row r="983" spans="4:4" ht="12.75" customHeight="1" x14ac:dyDescent="0.3">
      <c r="D983" s="164"/>
    </row>
    <row r="984" spans="4:4" ht="12.75" customHeight="1" x14ac:dyDescent="0.3">
      <c r="D984" s="164"/>
    </row>
    <row r="985" spans="4:4" ht="12.75" customHeight="1" x14ac:dyDescent="0.3">
      <c r="D985" s="164"/>
    </row>
    <row r="986" spans="4:4" ht="12.75" customHeight="1" x14ac:dyDescent="0.3">
      <c r="D986" s="164"/>
    </row>
    <row r="987" spans="4:4" ht="12.75" customHeight="1" x14ac:dyDescent="0.3">
      <c r="D987" s="164"/>
    </row>
    <row r="988" spans="4:4" ht="12.75" customHeight="1" x14ac:dyDescent="0.3">
      <c r="D988" s="164"/>
    </row>
  </sheetData>
  <mergeCells count="37">
    <mergeCell ref="C8:D8"/>
    <mergeCell ref="C9:D9"/>
    <mergeCell ref="A11:D11"/>
    <mergeCell ref="B12:C12"/>
    <mergeCell ref="B13:C13"/>
    <mergeCell ref="B15:C15"/>
    <mergeCell ref="A17:D17"/>
    <mergeCell ref="B18:C18"/>
    <mergeCell ref="B19:C19"/>
    <mergeCell ref="B20:C20"/>
    <mergeCell ref="A22:D22"/>
    <mergeCell ref="A24:D24"/>
    <mergeCell ref="A26:D26"/>
    <mergeCell ref="B27:C27"/>
    <mergeCell ref="B28:C28"/>
    <mergeCell ref="B29:C29"/>
    <mergeCell ref="B30:C30"/>
    <mergeCell ref="A33:D33"/>
    <mergeCell ref="A44:D44"/>
    <mergeCell ref="A72:D72"/>
    <mergeCell ref="A80:D80"/>
    <mergeCell ref="A90:D90"/>
    <mergeCell ref="A105:D105"/>
    <mergeCell ref="A111:D111"/>
    <mergeCell ref="A120:D120"/>
    <mergeCell ref="A130:D130"/>
    <mergeCell ref="A137:B137"/>
    <mergeCell ref="A139:B139"/>
    <mergeCell ref="A151:D151"/>
    <mergeCell ref="A152:D152"/>
    <mergeCell ref="A141:D141"/>
    <mergeCell ref="B142:C142"/>
    <mergeCell ref="B143:C143"/>
    <mergeCell ref="B144:C144"/>
    <mergeCell ref="B145:C145"/>
    <mergeCell ref="A149:D149"/>
    <mergeCell ref="A150:D150"/>
  </mergeCells>
  <pageMargins left="0.7" right="0.7" top="0.75" bottom="0.75" header="0" footer="0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L988"/>
  <sheetViews>
    <sheetView showGridLines="0" topLeftCell="A46" workbookViewId="0">
      <selection activeCell="B64" sqref="B64"/>
    </sheetView>
  </sheetViews>
  <sheetFormatPr defaultColWidth="11.23046875" defaultRowHeight="15" customHeight="1" x14ac:dyDescent="0.3"/>
  <cols>
    <col min="1" max="1" width="3.3046875" customWidth="1"/>
    <col min="2" max="2" width="54.69140625" customWidth="1"/>
    <col min="3" max="3" width="9.3046875" customWidth="1"/>
    <col min="4" max="4" width="15.4609375" customWidth="1"/>
    <col min="5" max="12" width="8" customWidth="1"/>
  </cols>
  <sheetData>
    <row r="1" spans="1:12" ht="12.75" customHeight="1" x14ac:dyDescent="0.3">
      <c r="A1" s="165"/>
      <c r="B1" s="166"/>
      <c r="C1" s="166"/>
      <c r="D1" s="167"/>
    </row>
    <row r="2" spans="1:12" ht="12.75" customHeight="1" x14ac:dyDescent="0.3">
      <c r="A2" s="26"/>
      <c r="B2" s="2"/>
      <c r="C2" s="2"/>
      <c r="D2" s="27"/>
    </row>
    <row r="3" spans="1:12" ht="12.75" customHeight="1" x14ac:dyDescent="0.3">
      <c r="A3" s="26"/>
      <c r="B3" s="2"/>
      <c r="C3" s="2"/>
      <c r="D3" s="27"/>
    </row>
    <row r="4" spans="1:12" ht="12.75" customHeight="1" x14ac:dyDescent="0.3">
      <c r="A4" s="26"/>
      <c r="B4" s="2"/>
      <c r="C4" s="2"/>
      <c r="D4" s="27"/>
    </row>
    <row r="5" spans="1:12" ht="12.75" customHeight="1" x14ac:dyDescent="0.3">
      <c r="A5" s="26"/>
      <c r="B5" s="2"/>
      <c r="C5" s="2"/>
      <c r="D5" s="27"/>
    </row>
    <row r="6" spans="1:12" ht="12.75" customHeight="1" x14ac:dyDescent="0.3">
      <c r="A6" s="26"/>
      <c r="B6" s="2"/>
      <c r="C6" s="2"/>
      <c r="D6" s="27"/>
    </row>
    <row r="7" spans="1:12" ht="12.75" customHeight="1" x14ac:dyDescent="0.3">
      <c r="A7" s="26"/>
      <c r="B7" s="2"/>
      <c r="C7" s="2"/>
      <c r="D7" s="27"/>
    </row>
    <row r="8" spans="1:12" ht="12.75" customHeight="1" x14ac:dyDescent="0.3">
      <c r="A8" s="28"/>
      <c r="B8" s="29" t="s">
        <v>35</v>
      </c>
      <c r="C8" s="317"/>
      <c r="D8" s="261"/>
    </row>
    <row r="9" spans="1:12" ht="12.75" customHeight="1" x14ac:dyDescent="0.3">
      <c r="A9" s="30"/>
      <c r="B9" s="31" t="s">
        <v>36</v>
      </c>
      <c r="C9" s="318"/>
      <c r="D9" s="246"/>
    </row>
    <row r="10" spans="1:12" ht="12.75" customHeight="1" x14ac:dyDescent="0.3">
      <c r="A10" s="32"/>
      <c r="B10" s="33"/>
      <c r="C10" s="33"/>
      <c r="D10" s="34"/>
    </row>
    <row r="11" spans="1:12" ht="12.75" customHeight="1" x14ac:dyDescent="0.3">
      <c r="A11" s="319" t="s">
        <v>37</v>
      </c>
      <c r="B11" s="253"/>
      <c r="C11" s="253"/>
      <c r="D11" s="254"/>
      <c r="E11" s="35"/>
      <c r="F11" s="35"/>
      <c r="G11" s="35"/>
      <c r="H11" s="35"/>
      <c r="I11" s="35"/>
      <c r="J11" s="35"/>
      <c r="K11" s="35"/>
      <c r="L11" s="35"/>
    </row>
    <row r="12" spans="1:12" ht="12.75" customHeight="1" x14ac:dyDescent="0.3">
      <c r="A12" s="36" t="s">
        <v>38</v>
      </c>
      <c r="B12" s="306" t="s">
        <v>39</v>
      </c>
      <c r="C12" s="263"/>
      <c r="D12" s="37"/>
      <c r="E12" s="38"/>
      <c r="F12" s="38"/>
      <c r="G12" s="38"/>
      <c r="H12" s="38"/>
      <c r="I12" s="38"/>
      <c r="J12" s="38"/>
      <c r="K12" s="38"/>
      <c r="L12" s="38"/>
    </row>
    <row r="13" spans="1:12" ht="12.75" customHeight="1" x14ac:dyDescent="0.3">
      <c r="A13" s="36" t="s">
        <v>40</v>
      </c>
      <c r="B13" s="306" t="s">
        <v>41</v>
      </c>
      <c r="C13" s="263"/>
      <c r="D13" s="39" t="s">
        <v>188</v>
      </c>
      <c r="E13" s="38"/>
      <c r="F13" s="38"/>
      <c r="G13" s="38"/>
      <c r="H13" s="38"/>
      <c r="I13" s="38"/>
      <c r="J13" s="38"/>
      <c r="K13" s="38"/>
      <c r="L13" s="38"/>
    </row>
    <row r="14" spans="1:12" ht="42.75" customHeight="1" x14ac:dyDescent="0.3">
      <c r="A14" s="36" t="s">
        <v>42</v>
      </c>
      <c r="B14" s="40" t="s">
        <v>43</v>
      </c>
      <c r="C14" s="41"/>
      <c r="D14" s="168"/>
      <c r="E14" s="38"/>
      <c r="F14" s="38"/>
      <c r="G14" s="38"/>
      <c r="H14" s="38"/>
      <c r="I14" s="38"/>
      <c r="J14" s="38"/>
      <c r="K14" s="38"/>
      <c r="L14" s="38"/>
    </row>
    <row r="15" spans="1:12" ht="12.75" customHeight="1" x14ac:dyDescent="0.3">
      <c r="A15" s="43" t="s">
        <v>44</v>
      </c>
      <c r="B15" s="313" t="s">
        <v>45</v>
      </c>
      <c r="C15" s="245"/>
      <c r="D15" s="44">
        <v>12</v>
      </c>
      <c r="E15" s="38"/>
      <c r="F15" s="38"/>
      <c r="G15" s="38"/>
      <c r="H15" s="38"/>
      <c r="I15" s="38"/>
      <c r="J15" s="38"/>
      <c r="K15" s="38"/>
      <c r="L15" s="38"/>
    </row>
    <row r="16" spans="1:12" ht="12.75" customHeight="1" x14ac:dyDescent="0.3">
      <c r="A16" s="45"/>
      <c r="B16" s="46"/>
      <c r="C16" s="46"/>
      <c r="D16" s="47"/>
    </row>
    <row r="17" spans="1:4" ht="12.75" customHeight="1" x14ac:dyDescent="0.3">
      <c r="A17" s="314" t="s">
        <v>46</v>
      </c>
      <c r="B17" s="257"/>
      <c r="C17" s="257"/>
      <c r="D17" s="258"/>
    </row>
    <row r="18" spans="1:4" ht="12.75" customHeight="1" x14ac:dyDescent="0.3">
      <c r="A18" s="28" t="s">
        <v>38</v>
      </c>
      <c r="B18" s="315" t="s">
        <v>47</v>
      </c>
      <c r="C18" s="260"/>
      <c r="D18" s="48" t="s">
        <v>48</v>
      </c>
    </row>
    <row r="19" spans="1:4" ht="12.75" customHeight="1" x14ac:dyDescent="0.3">
      <c r="A19" s="49" t="s">
        <v>40</v>
      </c>
      <c r="B19" s="307" t="s">
        <v>49</v>
      </c>
      <c r="C19" s="263"/>
      <c r="D19" s="50" t="s">
        <v>50</v>
      </c>
    </row>
    <row r="20" spans="1:4" ht="12.75" customHeight="1" x14ac:dyDescent="0.3">
      <c r="A20" s="30" t="s">
        <v>42</v>
      </c>
      <c r="B20" s="308" t="s">
        <v>51</v>
      </c>
      <c r="C20" s="245"/>
      <c r="D20" s="51">
        <v>1</v>
      </c>
    </row>
    <row r="21" spans="1:4" ht="12.75" customHeight="1" x14ac:dyDescent="0.3">
      <c r="A21" s="52"/>
      <c r="B21" s="53"/>
      <c r="C21" s="53"/>
      <c r="D21" s="54"/>
    </row>
    <row r="22" spans="1:4" ht="12.75" customHeight="1" x14ac:dyDescent="0.3">
      <c r="A22" s="311" t="s">
        <v>52</v>
      </c>
      <c r="B22" s="265"/>
      <c r="C22" s="265"/>
      <c r="D22" s="284"/>
    </row>
    <row r="23" spans="1:4" ht="12.75" customHeight="1" x14ac:dyDescent="0.3">
      <c r="A23" s="52"/>
      <c r="B23" s="53"/>
      <c r="C23" s="53"/>
      <c r="D23" s="54"/>
    </row>
    <row r="24" spans="1:4" ht="12.75" customHeight="1" x14ac:dyDescent="0.3">
      <c r="A24" s="311" t="s">
        <v>53</v>
      </c>
      <c r="B24" s="265"/>
      <c r="C24" s="265"/>
      <c r="D24" s="284"/>
    </row>
    <row r="25" spans="1:4" ht="12.75" customHeight="1" x14ac:dyDescent="0.3">
      <c r="A25" s="55"/>
      <c r="B25" s="56"/>
      <c r="C25" s="56"/>
      <c r="D25" s="57"/>
    </row>
    <row r="26" spans="1:4" ht="12.75" customHeight="1" x14ac:dyDescent="0.3">
      <c r="A26" s="312" t="s">
        <v>54</v>
      </c>
      <c r="B26" s="270"/>
      <c r="C26" s="270"/>
      <c r="D26" s="261"/>
    </row>
    <row r="27" spans="1:4" ht="40.5" customHeight="1" x14ac:dyDescent="0.3">
      <c r="A27" s="58">
        <v>1</v>
      </c>
      <c r="B27" s="306" t="s">
        <v>55</v>
      </c>
      <c r="C27" s="263"/>
      <c r="D27" s="59" t="s">
        <v>29</v>
      </c>
    </row>
    <row r="28" spans="1:4" ht="12.75" customHeight="1" x14ac:dyDescent="0.3">
      <c r="A28" s="58">
        <v>2</v>
      </c>
      <c r="B28" s="306" t="s">
        <v>195</v>
      </c>
      <c r="C28" s="263"/>
      <c r="D28" s="61"/>
    </row>
    <row r="29" spans="1:4" ht="41.25" customHeight="1" x14ac:dyDescent="0.3">
      <c r="A29" s="58">
        <v>3</v>
      </c>
      <c r="B29" s="307" t="s">
        <v>57</v>
      </c>
      <c r="C29" s="263"/>
      <c r="D29" s="62" t="str">
        <f>D27</f>
        <v>Trabalhador agropecuário 44hs semanais de 2ª a 6ª</v>
      </c>
    </row>
    <row r="30" spans="1:4" ht="12.75" customHeight="1" x14ac:dyDescent="0.3">
      <c r="A30" s="63">
        <v>4</v>
      </c>
      <c r="B30" s="308" t="s">
        <v>58</v>
      </c>
      <c r="C30" s="245"/>
      <c r="D30" s="51" t="s">
        <v>59</v>
      </c>
    </row>
    <row r="31" spans="1:4" ht="12.75" customHeight="1" x14ac:dyDescent="0.3">
      <c r="A31" s="64"/>
      <c r="B31" s="65"/>
      <c r="C31" s="65"/>
      <c r="D31" s="66"/>
    </row>
    <row r="32" spans="1:4" ht="12.75" customHeight="1" x14ac:dyDescent="0.3">
      <c r="A32" s="64"/>
      <c r="B32" s="65"/>
      <c r="C32" s="65"/>
      <c r="D32" s="66"/>
    </row>
    <row r="33" spans="1:12" ht="12.75" customHeight="1" x14ac:dyDescent="0.3">
      <c r="A33" s="292" t="s">
        <v>60</v>
      </c>
      <c r="B33" s="253"/>
      <c r="C33" s="253"/>
      <c r="D33" s="254"/>
    </row>
    <row r="34" spans="1:12" ht="12.75" customHeight="1" x14ac:dyDescent="0.3">
      <c r="A34" s="67">
        <v>1</v>
      </c>
      <c r="B34" s="29" t="s">
        <v>61</v>
      </c>
      <c r="C34" s="68" t="s">
        <v>62</v>
      </c>
      <c r="D34" s="69" t="s">
        <v>63</v>
      </c>
      <c r="E34" s="35"/>
      <c r="F34" s="35"/>
      <c r="G34" s="35"/>
      <c r="H34" s="35"/>
      <c r="I34" s="35"/>
      <c r="J34" s="35"/>
      <c r="K34" s="35"/>
      <c r="L34" s="35"/>
    </row>
    <row r="35" spans="1:12" ht="12.75" customHeight="1" x14ac:dyDescent="0.3">
      <c r="A35" s="49" t="s">
        <v>38</v>
      </c>
      <c r="B35" s="70" t="s">
        <v>196</v>
      </c>
      <c r="C35" s="70">
        <v>0</v>
      </c>
      <c r="D35" s="71"/>
    </row>
    <row r="36" spans="1:12" ht="12.75" customHeight="1" x14ac:dyDescent="0.3">
      <c r="A36" s="49" t="s">
        <v>40</v>
      </c>
      <c r="B36" s="72" t="s">
        <v>65</v>
      </c>
      <c r="C36" s="73">
        <v>0</v>
      </c>
      <c r="D36" s="71"/>
    </row>
    <row r="37" spans="1:12" ht="12.75" customHeight="1" x14ac:dyDescent="0.3">
      <c r="A37" s="49" t="s">
        <v>42</v>
      </c>
      <c r="B37" s="72" t="s">
        <v>66</v>
      </c>
      <c r="C37" s="73"/>
      <c r="D37" s="71"/>
    </row>
    <row r="38" spans="1:12" ht="12.75" customHeight="1" x14ac:dyDescent="0.3">
      <c r="A38" s="49" t="s">
        <v>67</v>
      </c>
      <c r="B38" s="72" t="s">
        <v>68</v>
      </c>
      <c r="C38" s="73">
        <v>0</v>
      </c>
      <c r="D38" s="71"/>
    </row>
    <row r="39" spans="1:12" ht="12.75" customHeight="1" x14ac:dyDescent="0.3">
      <c r="A39" s="49" t="s">
        <v>44</v>
      </c>
      <c r="B39" s="72" t="s">
        <v>69</v>
      </c>
      <c r="C39" s="74">
        <v>0</v>
      </c>
      <c r="D39" s="71"/>
    </row>
    <row r="40" spans="1:12" ht="12.75" customHeight="1" x14ac:dyDescent="0.3">
      <c r="A40" s="49" t="s">
        <v>70</v>
      </c>
      <c r="B40" s="72" t="s">
        <v>71</v>
      </c>
      <c r="C40" s="73">
        <v>0</v>
      </c>
      <c r="D40" s="71">
        <v>0</v>
      </c>
    </row>
    <row r="41" spans="1:12" ht="12.75" customHeight="1" x14ac:dyDescent="0.3">
      <c r="A41" s="75" t="s">
        <v>72</v>
      </c>
      <c r="B41" s="76" t="s">
        <v>73</v>
      </c>
      <c r="C41" s="77">
        <v>0</v>
      </c>
      <c r="D41" s="78">
        <f>C41*D35</f>
        <v>0</v>
      </c>
    </row>
    <row r="42" spans="1:12" ht="12.75" customHeight="1" x14ac:dyDescent="0.3">
      <c r="A42" s="79"/>
      <c r="B42" s="80" t="s">
        <v>74</v>
      </c>
      <c r="C42" s="81">
        <v>0</v>
      </c>
      <c r="D42" s="82">
        <f>SUM(D35:D41)</f>
        <v>0</v>
      </c>
      <c r="E42" s="35"/>
      <c r="F42" s="35"/>
      <c r="G42" s="35"/>
      <c r="H42" s="35"/>
      <c r="I42" s="35"/>
      <c r="J42" s="35"/>
      <c r="K42" s="35"/>
      <c r="L42" s="35"/>
    </row>
    <row r="43" spans="1:12" ht="12.75" customHeight="1" x14ac:dyDescent="0.3">
      <c r="A43" s="83"/>
      <c r="B43" s="84"/>
      <c r="C43" s="84"/>
      <c r="D43" s="85"/>
      <c r="E43" s="35"/>
      <c r="F43" s="35"/>
      <c r="G43" s="35"/>
      <c r="H43" s="35"/>
      <c r="I43" s="35"/>
      <c r="J43" s="35"/>
      <c r="K43" s="35"/>
      <c r="L43" s="35"/>
    </row>
    <row r="44" spans="1:12" ht="12.75" customHeight="1" x14ac:dyDescent="0.3">
      <c r="A44" s="292" t="s">
        <v>75</v>
      </c>
      <c r="B44" s="253"/>
      <c r="C44" s="253"/>
      <c r="D44" s="253"/>
      <c r="E44" s="35"/>
      <c r="F44" s="35"/>
      <c r="G44" s="35"/>
      <c r="H44" s="35"/>
      <c r="I44" s="35"/>
      <c r="J44" s="35"/>
      <c r="K44" s="35"/>
      <c r="L44" s="35"/>
    </row>
    <row r="45" spans="1:12" ht="12.75" customHeight="1" x14ac:dyDescent="0.3">
      <c r="A45" s="83" t="s">
        <v>76</v>
      </c>
      <c r="B45" s="86" t="s">
        <v>77</v>
      </c>
      <c r="C45" s="87" t="s">
        <v>62</v>
      </c>
      <c r="D45" s="88" t="s">
        <v>63</v>
      </c>
      <c r="E45" s="35"/>
      <c r="F45" s="35"/>
      <c r="G45" s="35"/>
      <c r="H45" s="35"/>
      <c r="I45" s="35"/>
      <c r="J45" s="35"/>
      <c r="K45" s="35"/>
      <c r="L45" s="35"/>
    </row>
    <row r="46" spans="1:12" ht="12.75" customHeight="1" x14ac:dyDescent="0.3">
      <c r="A46" s="49" t="s">
        <v>38</v>
      </c>
      <c r="B46" s="70" t="s">
        <v>78</v>
      </c>
      <c r="C46" s="89">
        <v>8.3299999999999999E-2</v>
      </c>
      <c r="D46" s="71">
        <f>C46*D42</f>
        <v>0</v>
      </c>
      <c r="E46" s="35"/>
      <c r="F46" s="35"/>
      <c r="G46" s="35"/>
      <c r="H46" s="35"/>
      <c r="I46" s="35"/>
      <c r="J46" s="35"/>
      <c r="K46" s="35"/>
      <c r="L46" s="35"/>
    </row>
    <row r="47" spans="1:12" ht="12.75" customHeight="1" x14ac:dyDescent="0.3">
      <c r="A47" s="49" t="s">
        <v>40</v>
      </c>
      <c r="B47" s="70" t="s">
        <v>79</v>
      </c>
      <c r="C47" s="89">
        <v>0.121</v>
      </c>
      <c r="D47" s="71">
        <f>C47*D42</f>
        <v>0</v>
      </c>
      <c r="E47" s="35"/>
      <c r="F47" s="35"/>
      <c r="G47" s="35"/>
      <c r="H47" s="35"/>
      <c r="I47" s="35"/>
      <c r="J47" s="35"/>
      <c r="K47" s="35"/>
      <c r="L47" s="35"/>
    </row>
    <row r="48" spans="1:12" ht="12.75" customHeight="1" x14ac:dyDescent="0.3">
      <c r="A48" s="79"/>
      <c r="B48" s="80" t="s">
        <v>80</v>
      </c>
      <c r="C48" s="81">
        <f t="shared" ref="C48:D48" si="0">SUM(C46:C47)</f>
        <v>0.20429999999999998</v>
      </c>
      <c r="D48" s="82">
        <f t="shared" si="0"/>
        <v>0</v>
      </c>
      <c r="E48" s="35"/>
      <c r="F48" s="35"/>
      <c r="G48" s="35"/>
      <c r="H48" s="35"/>
      <c r="I48" s="35"/>
      <c r="J48" s="35"/>
      <c r="K48" s="35"/>
      <c r="L48" s="35"/>
    </row>
    <row r="49" spans="1:12" ht="12.75" customHeight="1" x14ac:dyDescent="0.3">
      <c r="A49" s="79"/>
      <c r="B49" s="80" t="s">
        <v>81</v>
      </c>
      <c r="C49" s="81">
        <f>C48*C60</f>
        <v>6.9053400000000001E-2</v>
      </c>
      <c r="D49" s="82">
        <f>C49*D42</f>
        <v>0</v>
      </c>
      <c r="E49" s="35"/>
      <c r="F49" s="35"/>
      <c r="G49" s="35"/>
      <c r="H49" s="35"/>
      <c r="I49" s="35"/>
      <c r="J49" s="35"/>
      <c r="K49" s="35"/>
      <c r="L49" s="35"/>
    </row>
    <row r="50" spans="1:12" ht="12.75" customHeight="1" x14ac:dyDescent="0.3">
      <c r="A50" s="83"/>
      <c r="B50" s="84"/>
      <c r="C50" s="84"/>
      <c r="D50" s="85"/>
      <c r="E50" s="35"/>
      <c r="F50" s="35"/>
      <c r="G50" s="35"/>
      <c r="H50" s="35"/>
      <c r="I50" s="35"/>
      <c r="J50" s="35"/>
      <c r="K50" s="35"/>
      <c r="L50" s="35"/>
    </row>
    <row r="51" spans="1:12" ht="12.75" customHeight="1" x14ac:dyDescent="0.3">
      <c r="A51" s="67" t="s">
        <v>82</v>
      </c>
      <c r="B51" s="29" t="s">
        <v>83</v>
      </c>
      <c r="C51" s="68" t="s">
        <v>62</v>
      </c>
      <c r="D51" s="69" t="s">
        <v>63</v>
      </c>
      <c r="E51" s="35"/>
      <c r="F51" s="35"/>
      <c r="G51" s="35"/>
      <c r="H51" s="35"/>
      <c r="I51" s="35"/>
      <c r="J51" s="35"/>
      <c r="K51" s="35"/>
      <c r="L51" s="35"/>
    </row>
    <row r="52" spans="1:12" ht="12.75" customHeight="1" x14ac:dyDescent="0.3">
      <c r="A52" s="49" t="s">
        <v>38</v>
      </c>
      <c r="B52" s="70" t="s">
        <v>84</v>
      </c>
      <c r="C52" s="89">
        <v>0.2</v>
      </c>
      <c r="D52" s="71">
        <f>C52*D42</f>
        <v>0</v>
      </c>
      <c r="E52" s="35"/>
      <c r="F52" s="35"/>
      <c r="G52" s="35"/>
      <c r="H52" s="35"/>
      <c r="I52" s="35"/>
      <c r="J52" s="35"/>
      <c r="K52" s="35"/>
      <c r="L52" s="35"/>
    </row>
    <row r="53" spans="1:12" ht="12.75" customHeight="1" x14ac:dyDescent="0.3">
      <c r="A53" s="49" t="s">
        <v>40</v>
      </c>
      <c r="B53" s="70" t="s">
        <v>85</v>
      </c>
      <c r="C53" s="89">
        <v>2.5000000000000001E-2</v>
      </c>
      <c r="D53" s="71">
        <f>C53*D42</f>
        <v>0</v>
      </c>
      <c r="E53" s="35"/>
      <c r="F53" s="35"/>
      <c r="G53" s="35"/>
      <c r="H53" s="35"/>
      <c r="I53" s="35"/>
      <c r="J53" s="35"/>
      <c r="K53" s="35"/>
      <c r="L53" s="35"/>
    </row>
    <row r="54" spans="1:12" ht="12.75" customHeight="1" x14ac:dyDescent="0.3">
      <c r="A54" s="49" t="s">
        <v>42</v>
      </c>
      <c r="B54" s="70" t="s">
        <v>197</v>
      </c>
      <c r="C54" s="89"/>
      <c r="D54" s="71">
        <f>C54*D42</f>
        <v>0</v>
      </c>
      <c r="E54" s="35"/>
      <c r="F54" s="35"/>
      <c r="G54" s="35"/>
      <c r="H54" s="35"/>
      <c r="I54" s="35"/>
      <c r="J54" s="35"/>
      <c r="K54" s="35"/>
      <c r="L54" s="35"/>
    </row>
    <row r="55" spans="1:12" ht="12.75" customHeight="1" x14ac:dyDescent="0.3">
      <c r="A55" s="49" t="s">
        <v>44</v>
      </c>
      <c r="B55" s="70" t="s">
        <v>87</v>
      </c>
      <c r="C55" s="91">
        <f>0.75%*2</f>
        <v>1.4999999999999999E-2</v>
      </c>
      <c r="D55" s="71">
        <f>C55*D42</f>
        <v>0</v>
      </c>
      <c r="E55" s="35"/>
      <c r="F55" s="35"/>
      <c r="G55" s="35"/>
      <c r="H55" s="35"/>
      <c r="I55" s="35"/>
      <c r="J55" s="35"/>
      <c r="K55" s="35"/>
      <c r="L55" s="35"/>
    </row>
    <row r="56" spans="1:12" ht="12.75" customHeight="1" x14ac:dyDescent="0.3">
      <c r="A56" s="49" t="s">
        <v>70</v>
      </c>
      <c r="B56" s="70" t="s">
        <v>88</v>
      </c>
      <c r="C56" s="91">
        <f>0.5%*2</f>
        <v>0.01</v>
      </c>
      <c r="D56" s="71">
        <f>C56*D42</f>
        <v>0</v>
      </c>
      <c r="E56" s="35"/>
      <c r="F56" s="35"/>
      <c r="G56" s="35"/>
      <c r="H56" s="35"/>
      <c r="I56" s="35"/>
      <c r="J56" s="35"/>
      <c r="K56" s="35"/>
      <c r="L56" s="35"/>
    </row>
    <row r="57" spans="1:12" ht="12.75" customHeight="1" x14ac:dyDescent="0.3">
      <c r="A57" s="49" t="s">
        <v>72</v>
      </c>
      <c r="B57" s="70" t="s">
        <v>89</v>
      </c>
      <c r="C57" s="89">
        <v>6.0000000000000001E-3</v>
      </c>
      <c r="D57" s="71">
        <f>C57*D42</f>
        <v>0</v>
      </c>
      <c r="E57" s="35"/>
      <c r="F57" s="35"/>
      <c r="G57" s="35"/>
      <c r="H57" s="35"/>
      <c r="I57" s="35"/>
      <c r="J57" s="35"/>
      <c r="K57" s="35"/>
      <c r="L57" s="35"/>
    </row>
    <row r="58" spans="1:12" ht="12.75" customHeight="1" x14ac:dyDescent="0.3">
      <c r="A58" s="49" t="s">
        <v>90</v>
      </c>
      <c r="B58" s="70" t="s">
        <v>91</v>
      </c>
      <c r="C58" s="89">
        <v>2E-3</v>
      </c>
      <c r="D58" s="71">
        <f>C58*D42</f>
        <v>0</v>
      </c>
      <c r="E58" s="35"/>
      <c r="F58" s="35"/>
      <c r="G58" s="35"/>
      <c r="H58" s="35"/>
      <c r="I58" s="35"/>
      <c r="J58" s="35"/>
      <c r="K58" s="35"/>
      <c r="L58" s="35"/>
    </row>
    <row r="59" spans="1:12" ht="12.75" customHeight="1" x14ac:dyDescent="0.3">
      <c r="A59" s="30" t="s">
        <v>92</v>
      </c>
      <c r="B59" s="92" t="s">
        <v>93</v>
      </c>
      <c r="C59" s="93">
        <v>0.08</v>
      </c>
      <c r="D59" s="71">
        <f>C59*D42</f>
        <v>0</v>
      </c>
      <c r="E59" s="35"/>
      <c r="F59" s="35"/>
      <c r="G59" s="35"/>
      <c r="H59" s="35"/>
      <c r="I59" s="35"/>
      <c r="J59" s="35"/>
      <c r="K59" s="35"/>
      <c r="L59" s="35"/>
    </row>
    <row r="60" spans="1:12" ht="12.75" customHeight="1" x14ac:dyDescent="0.3">
      <c r="A60" s="79"/>
      <c r="B60" s="80" t="s">
        <v>80</v>
      </c>
      <c r="C60" s="94">
        <f t="shared" ref="C60:D60" si="1">SUM(C52:C59)</f>
        <v>0.33800000000000002</v>
      </c>
      <c r="D60" s="82">
        <f t="shared" si="1"/>
        <v>0</v>
      </c>
      <c r="E60" s="35"/>
      <c r="F60" s="35"/>
      <c r="G60" s="35"/>
      <c r="H60" s="35"/>
      <c r="I60" s="35"/>
      <c r="J60" s="35"/>
      <c r="K60" s="35"/>
      <c r="L60" s="35"/>
    </row>
    <row r="61" spans="1:12" ht="12.75" customHeight="1" x14ac:dyDescent="0.3">
      <c r="A61" s="83"/>
      <c r="B61" s="84"/>
      <c r="C61" s="95"/>
      <c r="D61" s="85"/>
      <c r="E61" s="35"/>
      <c r="F61" s="35"/>
      <c r="G61" s="35"/>
      <c r="H61" s="35"/>
      <c r="I61" s="35"/>
      <c r="J61" s="35"/>
      <c r="K61" s="35"/>
      <c r="L61" s="35"/>
    </row>
    <row r="62" spans="1:12" ht="12.75" customHeight="1" x14ac:dyDescent="0.3">
      <c r="A62" s="96" t="s">
        <v>94</v>
      </c>
      <c r="B62" s="97" t="s">
        <v>95</v>
      </c>
      <c r="C62" s="98" t="s">
        <v>62</v>
      </c>
      <c r="D62" s="99" t="s">
        <v>63</v>
      </c>
      <c r="E62" s="35"/>
      <c r="F62" s="35"/>
      <c r="G62" s="35"/>
      <c r="H62" s="35"/>
      <c r="I62" s="35"/>
      <c r="J62" s="35"/>
      <c r="K62" s="35"/>
      <c r="L62" s="35"/>
    </row>
    <row r="63" spans="1:12" ht="12.75" customHeight="1" x14ac:dyDescent="0.3">
      <c r="A63" s="28" t="s">
        <v>38</v>
      </c>
      <c r="B63" s="100" t="s">
        <v>96</v>
      </c>
      <c r="C63" s="101"/>
      <c r="D63" s="102"/>
      <c r="E63" s="35"/>
      <c r="F63" s="35"/>
      <c r="G63" s="35"/>
      <c r="H63" s="35"/>
      <c r="I63" s="35"/>
      <c r="J63" s="35"/>
      <c r="K63" s="35"/>
      <c r="L63" s="35"/>
    </row>
    <row r="64" spans="1:12" ht="12.75" customHeight="1" x14ac:dyDescent="0.3">
      <c r="A64" s="49" t="s">
        <v>40</v>
      </c>
      <c r="B64" s="103" t="s">
        <v>191</v>
      </c>
      <c r="C64" s="89"/>
      <c r="D64" s="104"/>
      <c r="E64" s="35"/>
      <c r="F64" s="35"/>
      <c r="G64" s="35"/>
      <c r="H64" s="35"/>
      <c r="I64" s="35"/>
      <c r="J64" s="35"/>
      <c r="K64" s="35"/>
      <c r="L64" s="35"/>
    </row>
    <row r="65" spans="1:12" ht="12.75" customHeight="1" x14ac:dyDescent="0.3">
      <c r="A65" s="49" t="s">
        <v>42</v>
      </c>
      <c r="B65" s="70" t="s">
        <v>98</v>
      </c>
      <c r="C65" s="89"/>
      <c r="D65" s="71"/>
      <c r="E65" s="35"/>
      <c r="F65" s="35"/>
      <c r="G65" s="35"/>
      <c r="H65" s="35"/>
      <c r="I65" s="35"/>
      <c r="J65" s="35"/>
      <c r="K65" s="35"/>
      <c r="L65" s="35"/>
    </row>
    <row r="66" spans="1:12" ht="12.75" customHeight="1" x14ac:dyDescent="0.3">
      <c r="A66" s="49" t="s">
        <v>44</v>
      </c>
      <c r="B66" s="70" t="s">
        <v>99</v>
      </c>
      <c r="C66" s="89"/>
      <c r="D66" s="71"/>
      <c r="E66" s="35"/>
      <c r="F66" s="35"/>
      <c r="G66" s="35"/>
      <c r="H66" s="35"/>
      <c r="I66" s="35"/>
      <c r="J66" s="35"/>
      <c r="K66" s="35"/>
      <c r="L66" s="35"/>
    </row>
    <row r="67" spans="1:12" ht="12.75" customHeight="1" x14ac:dyDescent="0.3">
      <c r="A67" s="49" t="s">
        <v>70</v>
      </c>
      <c r="B67" s="105" t="s">
        <v>100</v>
      </c>
      <c r="C67" s="106"/>
      <c r="D67" s="71"/>
      <c r="E67" s="35"/>
      <c r="F67" s="35"/>
      <c r="G67" s="35"/>
      <c r="H67" s="35"/>
      <c r="I67" s="35"/>
      <c r="J67" s="35"/>
      <c r="K67" s="35"/>
      <c r="L67" s="35"/>
    </row>
    <row r="68" spans="1:12" ht="12.75" customHeight="1" x14ac:dyDescent="0.3">
      <c r="A68" s="49" t="s">
        <v>72</v>
      </c>
      <c r="B68" s="107" t="s">
        <v>101</v>
      </c>
      <c r="C68" s="106"/>
      <c r="D68" s="71"/>
      <c r="E68" s="35"/>
      <c r="F68" s="35"/>
      <c r="G68" s="35"/>
      <c r="H68" s="35"/>
      <c r="I68" s="35"/>
      <c r="J68" s="35"/>
      <c r="K68" s="35"/>
      <c r="L68" s="35"/>
    </row>
    <row r="69" spans="1:12" ht="12.75" customHeight="1" x14ac:dyDescent="0.3">
      <c r="A69" s="108" t="s">
        <v>90</v>
      </c>
      <c r="B69" s="109" t="s">
        <v>73</v>
      </c>
      <c r="C69" s="110"/>
      <c r="D69" s="111"/>
      <c r="E69" s="35"/>
      <c r="F69" s="35"/>
      <c r="G69" s="35"/>
      <c r="H69" s="35"/>
      <c r="I69" s="35"/>
      <c r="J69" s="35"/>
      <c r="K69" s="35"/>
      <c r="L69" s="35"/>
    </row>
    <row r="70" spans="1:12" ht="12.75" customHeight="1" x14ac:dyDescent="0.3">
      <c r="A70" s="170"/>
      <c r="B70" s="171" t="s">
        <v>80</v>
      </c>
      <c r="C70" s="172"/>
      <c r="D70" s="173">
        <f>SUM(D63:D69)</f>
        <v>0</v>
      </c>
      <c r="E70" s="35"/>
      <c r="F70" s="35"/>
      <c r="G70" s="35"/>
      <c r="H70" s="35"/>
      <c r="I70" s="35"/>
      <c r="J70" s="35"/>
      <c r="K70" s="35"/>
      <c r="L70" s="35"/>
    </row>
    <row r="71" spans="1:12" ht="12.75" customHeight="1" x14ac:dyDescent="0.3">
      <c r="A71" s="135"/>
      <c r="B71" s="174"/>
      <c r="C71" s="175"/>
      <c r="D71" s="176"/>
      <c r="E71" s="35"/>
      <c r="F71" s="35"/>
      <c r="G71" s="35"/>
      <c r="H71" s="35"/>
      <c r="I71" s="35"/>
      <c r="J71" s="35"/>
      <c r="K71" s="35"/>
      <c r="L71" s="35"/>
    </row>
    <row r="72" spans="1:12" ht="12.75" customHeight="1" x14ac:dyDescent="0.3">
      <c r="A72" s="295" t="s">
        <v>104</v>
      </c>
      <c r="B72" s="265"/>
      <c r="C72" s="265"/>
      <c r="D72" s="284"/>
      <c r="E72" s="35"/>
      <c r="F72" s="35"/>
      <c r="G72" s="35"/>
      <c r="H72" s="35"/>
      <c r="I72" s="35"/>
      <c r="J72" s="35"/>
      <c r="K72" s="35"/>
      <c r="L72" s="35"/>
    </row>
    <row r="73" spans="1:12" ht="12.75" customHeight="1" x14ac:dyDescent="0.3">
      <c r="A73" s="67">
        <v>2</v>
      </c>
      <c r="B73" s="29" t="s">
        <v>105</v>
      </c>
      <c r="C73" s="68" t="s">
        <v>62</v>
      </c>
      <c r="D73" s="69" t="s">
        <v>63</v>
      </c>
      <c r="E73" s="35"/>
      <c r="F73" s="35"/>
      <c r="G73" s="35"/>
      <c r="H73" s="35"/>
      <c r="I73" s="35"/>
      <c r="J73" s="35"/>
      <c r="K73" s="35"/>
      <c r="L73" s="35"/>
    </row>
    <row r="74" spans="1:12" ht="12.75" customHeight="1" x14ac:dyDescent="0.3">
      <c r="A74" s="49" t="s">
        <v>76</v>
      </c>
      <c r="B74" s="70" t="s">
        <v>106</v>
      </c>
      <c r="C74" s="89"/>
      <c r="D74" s="71">
        <f>D48+D49</f>
        <v>0</v>
      </c>
      <c r="E74" s="35"/>
      <c r="F74" s="35"/>
      <c r="G74" s="35"/>
      <c r="H74" s="35"/>
      <c r="I74" s="35"/>
      <c r="J74" s="35"/>
      <c r="K74" s="35"/>
      <c r="L74" s="35"/>
    </row>
    <row r="75" spans="1:12" ht="12.75" customHeight="1" x14ac:dyDescent="0.3">
      <c r="A75" s="49" t="s">
        <v>82</v>
      </c>
      <c r="B75" s="70" t="s">
        <v>107</v>
      </c>
      <c r="C75" s="89"/>
      <c r="D75" s="71">
        <f>D60</f>
        <v>0</v>
      </c>
      <c r="E75" s="35"/>
      <c r="F75" s="35"/>
      <c r="G75" s="35"/>
      <c r="H75" s="35"/>
      <c r="I75" s="35"/>
      <c r="J75" s="35"/>
      <c r="K75" s="35"/>
      <c r="L75" s="35"/>
    </row>
    <row r="76" spans="1:12" ht="12.75" customHeight="1" x14ac:dyDescent="0.3">
      <c r="A76" s="49" t="s">
        <v>94</v>
      </c>
      <c r="B76" s="70" t="s">
        <v>95</v>
      </c>
      <c r="C76" s="89"/>
      <c r="D76" s="71">
        <f>D70</f>
        <v>0</v>
      </c>
      <c r="E76" s="35"/>
      <c r="F76" s="35"/>
      <c r="G76" s="35"/>
      <c r="H76" s="35"/>
      <c r="I76" s="35"/>
      <c r="J76" s="35"/>
      <c r="K76" s="35"/>
      <c r="L76" s="35"/>
    </row>
    <row r="77" spans="1:12" ht="12.75" customHeight="1" x14ac:dyDescent="0.3">
      <c r="A77" s="79"/>
      <c r="B77" s="80" t="s">
        <v>80</v>
      </c>
      <c r="C77" s="94">
        <v>0</v>
      </c>
      <c r="D77" s="82">
        <f>SUM(D74:D76)</f>
        <v>0</v>
      </c>
      <c r="E77" s="35"/>
      <c r="F77" s="35"/>
      <c r="G77" s="35"/>
      <c r="H77" s="35"/>
      <c r="I77" s="35"/>
      <c r="J77" s="35"/>
      <c r="K77" s="35"/>
      <c r="L77" s="35"/>
    </row>
    <row r="78" spans="1:12" ht="12.75" customHeight="1" x14ac:dyDescent="0.3">
      <c r="A78" s="83"/>
      <c r="B78" s="84"/>
      <c r="C78" s="84"/>
      <c r="D78" s="85"/>
      <c r="E78" s="35"/>
      <c r="F78" s="35"/>
      <c r="G78" s="35"/>
      <c r="H78" s="35"/>
      <c r="I78" s="35"/>
      <c r="J78" s="35"/>
      <c r="K78" s="35"/>
      <c r="L78" s="35"/>
    </row>
    <row r="79" spans="1:12" ht="12.75" customHeight="1" x14ac:dyDescent="0.3">
      <c r="A79" s="83"/>
      <c r="B79" s="84"/>
      <c r="C79" s="84"/>
      <c r="D79" s="85"/>
      <c r="E79" s="35"/>
      <c r="F79" s="35"/>
      <c r="G79" s="35"/>
      <c r="H79" s="35"/>
      <c r="I79" s="35"/>
      <c r="J79" s="35"/>
      <c r="K79" s="35"/>
      <c r="L79" s="35"/>
    </row>
    <row r="80" spans="1:12" ht="12.75" customHeight="1" x14ac:dyDescent="0.3">
      <c r="A80" s="292" t="s">
        <v>108</v>
      </c>
      <c r="B80" s="253"/>
      <c r="C80" s="253"/>
      <c r="D80" s="253"/>
      <c r="E80" s="35"/>
      <c r="F80" s="35"/>
      <c r="G80" s="35"/>
      <c r="H80" s="35"/>
      <c r="I80" s="35"/>
      <c r="J80" s="35"/>
      <c r="K80" s="35"/>
      <c r="L80" s="35"/>
    </row>
    <row r="81" spans="1:12" ht="12.75" customHeight="1" x14ac:dyDescent="0.3">
      <c r="A81" s="67">
        <v>3</v>
      </c>
      <c r="B81" s="29" t="s">
        <v>109</v>
      </c>
      <c r="C81" s="68" t="s">
        <v>62</v>
      </c>
      <c r="D81" s="69" t="s">
        <v>63</v>
      </c>
      <c r="E81" s="35"/>
      <c r="F81" s="35"/>
      <c r="G81" s="35"/>
      <c r="H81" s="35"/>
      <c r="I81" s="35"/>
      <c r="J81" s="35"/>
      <c r="K81" s="35"/>
      <c r="L81" s="35"/>
    </row>
    <row r="82" spans="1:12" ht="12.75" customHeight="1" x14ac:dyDescent="0.3">
      <c r="A82" s="116" t="s">
        <v>38</v>
      </c>
      <c r="B82" s="117" t="s">
        <v>110</v>
      </c>
      <c r="C82" s="118">
        <f>Encargos!C35</f>
        <v>4.1999999999999997E-3</v>
      </c>
      <c r="D82" s="119">
        <f>C82*D42</f>
        <v>0</v>
      </c>
      <c r="E82" s="35"/>
      <c r="F82" s="35"/>
      <c r="G82" s="35"/>
      <c r="H82" s="35"/>
      <c r="I82" s="35"/>
      <c r="J82" s="35"/>
      <c r="K82" s="35"/>
      <c r="L82" s="35"/>
    </row>
    <row r="83" spans="1:12" ht="12.75" customHeight="1" x14ac:dyDescent="0.3">
      <c r="A83" s="116" t="s">
        <v>40</v>
      </c>
      <c r="B83" s="117" t="s">
        <v>111</v>
      </c>
      <c r="C83" s="118">
        <f>Encargos!C36</f>
        <v>0.08</v>
      </c>
      <c r="D83" s="119">
        <f>C83*D82</f>
        <v>0</v>
      </c>
      <c r="E83" s="35"/>
      <c r="F83" s="35"/>
      <c r="G83" s="35"/>
      <c r="H83" s="35"/>
      <c r="I83" s="35"/>
      <c r="J83" s="35"/>
      <c r="K83" s="35"/>
      <c r="L83" s="35"/>
    </row>
    <row r="84" spans="1:12" ht="12.75" customHeight="1" x14ac:dyDescent="0.3">
      <c r="A84" s="116" t="s">
        <v>42</v>
      </c>
      <c r="B84" s="117" t="s">
        <v>112</v>
      </c>
      <c r="C84" s="118">
        <v>1E-4</v>
      </c>
      <c r="D84" s="119">
        <f>C84*D42</f>
        <v>0</v>
      </c>
      <c r="E84" s="35"/>
      <c r="F84" s="35"/>
      <c r="G84" s="35"/>
      <c r="H84" s="35"/>
      <c r="I84" s="35"/>
      <c r="J84" s="35"/>
      <c r="K84" s="35"/>
      <c r="L84" s="35"/>
    </row>
    <row r="85" spans="1:12" ht="12.75" customHeight="1" x14ac:dyDescent="0.3">
      <c r="A85" s="49" t="s">
        <v>44</v>
      </c>
      <c r="B85" s="103" t="s">
        <v>113</v>
      </c>
      <c r="C85" s="120">
        <v>1.9400000000000001E-2</v>
      </c>
      <c r="D85" s="71">
        <f>C85*D42</f>
        <v>0</v>
      </c>
      <c r="E85" s="35"/>
      <c r="F85" s="35"/>
      <c r="G85" s="35"/>
      <c r="H85" s="35"/>
      <c r="I85" s="35"/>
      <c r="J85" s="35"/>
      <c r="K85" s="35"/>
      <c r="L85" s="35"/>
    </row>
    <row r="86" spans="1:12" ht="21" customHeight="1" x14ac:dyDescent="0.3">
      <c r="A86" s="49" t="s">
        <v>70</v>
      </c>
      <c r="B86" s="103" t="s">
        <v>114</v>
      </c>
      <c r="C86" s="120">
        <f>C60</f>
        <v>0.33800000000000002</v>
      </c>
      <c r="D86" s="71">
        <f>C86*D85</f>
        <v>0</v>
      </c>
      <c r="E86" s="35"/>
      <c r="F86" s="35"/>
      <c r="G86" s="35"/>
      <c r="H86" s="35"/>
      <c r="I86" s="35"/>
      <c r="J86" s="35"/>
      <c r="K86" s="35"/>
      <c r="L86" s="35"/>
    </row>
    <row r="87" spans="1:12" ht="12.75" customHeight="1" x14ac:dyDescent="0.3">
      <c r="A87" s="49" t="s">
        <v>72</v>
      </c>
      <c r="B87" s="70" t="s">
        <v>115</v>
      </c>
      <c r="C87" s="120">
        <v>0.02</v>
      </c>
      <c r="D87" s="71">
        <f>C87*D42</f>
        <v>0</v>
      </c>
      <c r="E87" s="35"/>
      <c r="F87" s="35"/>
      <c r="G87" s="35"/>
      <c r="H87" s="35"/>
      <c r="I87" s="35"/>
      <c r="J87" s="35"/>
      <c r="K87" s="35"/>
      <c r="L87" s="35"/>
    </row>
    <row r="88" spans="1:12" ht="12.75" customHeight="1" x14ac:dyDescent="0.3">
      <c r="A88" s="79"/>
      <c r="B88" s="80" t="s">
        <v>116</v>
      </c>
      <c r="C88" s="94">
        <f t="shared" ref="C88:D88" si="2">SUM(C82:C87)</f>
        <v>0.46170000000000005</v>
      </c>
      <c r="D88" s="82">
        <f t="shared" si="2"/>
        <v>0</v>
      </c>
      <c r="E88" s="35"/>
      <c r="F88" s="35"/>
      <c r="G88" s="35"/>
      <c r="H88" s="35"/>
      <c r="I88" s="35"/>
      <c r="J88" s="35"/>
      <c r="K88" s="35"/>
      <c r="L88" s="35"/>
    </row>
    <row r="89" spans="1:12" ht="12.75" customHeight="1" x14ac:dyDescent="0.3">
      <c r="A89" s="83"/>
      <c r="B89" s="84"/>
      <c r="C89" s="84"/>
      <c r="D89" s="85"/>
      <c r="E89" s="35"/>
      <c r="F89" s="35"/>
      <c r="G89" s="35"/>
      <c r="H89" s="35"/>
      <c r="I89" s="35"/>
      <c r="J89" s="35"/>
      <c r="K89" s="35"/>
      <c r="L89" s="35"/>
    </row>
    <row r="90" spans="1:12" ht="12.75" customHeight="1" x14ac:dyDescent="0.3">
      <c r="A90" s="324" t="s">
        <v>124</v>
      </c>
      <c r="B90" s="257"/>
      <c r="C90" s="257"/>
      <c r="D90" s="257"/>
      <c r="E90" s="35"/>
      <c r="F90" s="35"/>
      <c r="G90" s="35"/>
      <c r="H90" s="35"/>
      <c r="I90" s="35"/>
      <c r="J90" s="35"/>
      <c r="K90" s="35"/>
      <c r="L90" s="35"/>
    </row>
    <row r="91" spans="1:12" ht="12.75" customHeight="1" x14ac:dyDescent="0.3">
      <c r="A91" s="96" t="s">
        <v>125</v>
      </c>
      <c r="B91" s="97" t="s">
        <v>126</v>
      </c>
      <c r="C91" s="98" t="s">
        <v>62</v>
      </c>
      <c r="D91" s="99" t="s">
        <v>63</v>
      </c>
      <c r="E91" s="35"/>
      <c r="F91" s="35"/>
      <c r="G91" s="35"/>
      <c r="H91" s="35"/>
      <c r="I91" s="35"/>
      <c r="J91" s="35"/>
      <c r="K91" s="35"/>
      <c r="L91" s="35"/>
    </row>
    <row r="92" spans="1:12" ht="12.75" customHeight="1" x14ac:dyDescent="0.3">
      <c r="A92" s="28" t="s">
        <v>38</v>
      </c>
      <c r="B92" s="126" t="s">
        <v>127</v>
      </c>
      <c r="C92" s="101">
        <v>0</v>
      </c>
      <c r="D92" s="102">
        <f>C92*$D$42</f>
        <v>0</v>
      </c>
      <c r="E92" s="35"/>
      <c r="F92" s="35"/>
      <c r="G92" s="35"/>
      <c r="H92" s="35"/>
      <c r="I92" s="35"/>
      <c r="J92" s="35"/>
      <c r="K92" s="35"/>
      <c r="L92" s="35"/>
    </row>
    <row r="93" spans="1:12" ht="12.75" customHeight="1" x14ac:dyDescent="0.3">
      <c r="A93" s="49" t="s">
        <v>40</v>
      </c>
      <c r="B93" s="70" t="s">
        <v>126</v>
      </c>
      <c r="C93" s="89">
        <v>1.67E-2</v>
      </c>
      <c r="D93" s="71">
        <f>C93*($D$42+D48)</f>
        <v>0</v>
      </c>
      <c r="E93" s="35"/>
      <c r="F93" s="35"/>
      <c r="G93" s="35"/>
      <c r="H93" s="35"/>
      <c r="I93" s="35"/>
      <c r="J93" s="35"/>
      <c r="K93" s="35"/>
      <c r="L93" s="35"/>
    </row>
    <row r="94" spans="1:12" ht="12.75" customHeight="1" x14ac:dyDescent="0.3">
      <c r="A94" s="49" t="s">
        <v>42</v>
      </c>
      <c r="B94" s="103" t="s">
        <v>128</v>
      </c>
      <c r="C94" s="89">
        <f>Encargos!C46</f>
        <v>2.0000000000000001E-4</v>
      </c>
      <c r="D94" s="71">
        <f>C94*($D$42+D48)</f>
        <v>0</v>
      </c>
      <c r="E94" s="35"/>
      <c r="F94" s="35"/>
      <c r="G94" s="35"/>
      <c r="H94" s="35"/>
      <c r="I94" s="35"/>
      <c r="J94" s="35"/>
      <c r="K94" s="35"/>
      <c r="L94" s="35"/>
    </row>
    <row r="95" spans="1:12" ht="12.75" customHeight="1" x14ac:dyDescent="0.3">
      <c r="A95" s="49" t="s">
        <v>44</v>
      </c>
      <c r="B95" s="70" t="s">
        <v>129</v>
      </c>
      <c r="C95" s="89">
        <v>2.9999999999999997E-4</v>
      </c>
      <c r="D95" s="71">
        <f>C95*($D$42+D48)</f>
        <v>0</v>
      </c>
      <c r="E95" s="35"/>
      <c r="F95" s="35"/>
      <c r="G95" s="35"/>
      <c r="H95" s="35"/>
      <c r="I95" s="35"/>
      <c r="J95" s="35"/>
      <c r="K95" s="35"/>
      <c r="L95" s="35"/>
    </row>
    <row r="96" spans="1:12" ht="12.75" customHeight="1" x14ac:dyDescent="0.3">
      <c r="A96" s="49" t="s">
        <v>70</v>
      </c>
      <c r="B96" s="70" t="s">
        <v>130</v>
      </c>
      <c r="C96" s="89">
        <v>6.9999999999999999E-4</v>
      </c>
      <c r="D96" s="71">
        <f>C96*($D$42+D48)</f>
        <v>0</v>
      </c>
      <c r="E96" s="35"/>
      <c r="F96" s="35"/>
      <c r="G96" s="35"/>
      <c r="H96" s="35"/>
      <c r="I96" s="35"/>
      <c r="J96" s="35"/>
      <c r="K96" s="35"/>
      <c r="L96" s="35"/>
    </row>
    <row r="97" spans="1:12" ht="12.75" customHeight="1" x14ac:dyDescent="0.3">
      <c r="A97" s="30" t="s">
        <v>72</v>
      </c>
      <c r="B97" s="127" t="s">
        <v>131</v>
      </c>
      <c r="C97" s="93">
        <v>0</v>
      </c>
      <c r="D97" s="128">
        <f>C97*$D$42</f>
        <v>0</v>
      </c>
      <c r="E97" s="35"/>
      <c r="F97" s="35"/>
      <c r="G97" s="35"/>
      <c r="H97" s="35"/>
      <c r="I97" s="35"/>
      <c r="J97" s="35"/>
      <c r="K97" s="35"/>
      <c r="L97" s="35"/>
    </row>
    <row r="98" spans="1:12" ht="12.75" customHeight="1" x14ac:dyDescent="0.3">
      <c r="A98" s="79"/>
      <c r="B98" s="80" t="s">
        <v>80</v>
      </c>
      <c r="C98" s="94">
        <f t="shared" ref="C98:D98" si="3">SUM(C92:C97)</f>
        <v>1.7899999999999999E-2</v>
      </c>
      <c r="D98" s="82">
        <f t="shared" si="3"/>
        <v>0</v>
      </c>
      <c r="E98" s="35"/>
      <c r="F98" s="35"/>
      <c r="G98" s="35"/>
      <c r="H98" s="35"/>
      <c r="I98" s="35"/>
      <c r="J98" s="35"/>
      <c r="K98" s="35"/>
      <c r="L98" s="35"/>
    </row>
    <row r="99" spans="1:12" ht="36" customHeight="1" x14ac:dyDescent="0.3">
      <c r="A99" s="79"/>
      <c r="B99" s="177" t="s">
        <v>135</v>
      </c>
      <c r="C99" s="81">
        <v>0</v>
      </c>
      <c r="D99" s="82">
        <f>C99*D42</f>
        <v>0</v>
      </c>
      <c r="E99" s="35"/>
      <c r="F99" s="35"/>
      <c r="G99" s="35"/>
      <c r="H99" s="35"/>
      <c r="I99" s="35"/>
      <c r="J99" s="35"/>
      <c r="K99" s="35"/>
      <c r="L99" s="35"/>
    </row>
    <row r="100" spans="1:12" ht="12.75" customHeight="1" x14ac:dyDescent="0.3">
      <c r="A100" s="83"/>
      <c r="B100" s="84"/>
      <c r="C100" s="84"/>
      <c r="D100" s="85"/>
      <c r="E100" s="35"/>
      <c r="F100" s="35"/>
      <c r="G100" s="35"/>
      <c r="H100" s="35"/>
      <c r="I100" s="35"/>
      <c r="J100" s="35"/>
      <c r="K100" s="35"/>
      <c r="L100" s="35"/>
    </row>
    <row r="101" spans="1:12" ht="12.75" customHeight="1" x14ac:dyDescent="0.3">
      <c r="A101" s="96" t="s">
        <v>143</v>
      </c>
      <c r="B101" s="131" t="s">
        <v>144</v>
      </c>
      <c r="C101" s="98" t="s">
        <v>62</v>
      </c>
      <c r="D101" s="99" t="s">
        <v>63</v>
      </c>
      <c r="E101" s="35"/>
      <c r="F101" s="35"/>
      <c r="G101" s="35"/>
      <c r="H101" s="35"/>
      <c r="I101" s="35"/>
      <c r="J101" s="35"/>
      <c r="K101" s="35"/>
      <c r="L101" s="35"/>
    </row>
    <row r="102" spans="1:12" ht="12.75" customHeight="1" x14ac:dyDescent="0.3">
      <c r="A102" s="28" t="s">
        <v>38</v>
      </c>
      <c r="B102" s="126" t="s">
        <v>145</v>
      </c>
      <c r="C102" s="132"/>
      <c r="D102" s="102">
        <f>IF(C102="SIM",((D35/220*15*1.5)),0)</f>
        <v>0</v>
      </c>
      <c r="E102" s="35"/>
      <c r="F102" s="35"/>
      <c r="G102" s="35"/>
      <c r="H102" s="35"/>
      <c r="I102" s="35"/>
      <c r="J102" s="35"/>
      <c r="K102" s="35"/>
      <c r="L102" s="35"/>
    </row>
    <row r="103" spans="1:12" ht="12.75" customHeight="1" x14ac:dyDescent="0.3">
      <c r="A103" s="79"/>
      <c r="B103" s="80" t="s">
        <v>80</v>
      </c>
      <c r="C103" s="94"/>
      <c r="D103" s="82">
        <f>D102</f>
        <v>0</v>
      </c>
      <c r="E103" s="35"/>
      <c r="F103" s="35"/>
      <c r="G103" s="35"/>
      <c r="H103" s="35"/>
      <c r="I103" s="35"/>
      <c r="J103" s="35"/>
      <c r="K103" s="35"/>
      <c r="L103" s="35"/>
    </row>
    <row r="104" spans="1:12" ht="12.75" customHeight="1" x14ac:dyDescent="0.3">
      <c r="A104" s="52"/>
      <c r="B104" s="53"/>
      <c r="C104" s="53"/>
      <c r="D104" s="54"/>
    </row>
    <row r="105" spans="1:12" ht="12.75" customHeight="1" x14ac:dyDescent="0.3">
      <c r="A105" s="292" t="s">
        <v>146</v>
      </c>
      <c r="B105" s="253"/>
      <c r="C105" s="253"/>
      <c r="D105" s="253"/>
    </row>
    <row r="106" spans="1:12" ht="12.75" customHeight="1" x14ac:dyDescent="0.3">
      <c r="A106" s="133">
        <v>4</v>
      </c>
      <c r="B106" s="86" t="s">
        <v>147</v>
      </c>
      <c r="C106" s="87" t="s">
        <v>62</v>
      </c>
      <c r="D106" s="88" t="s">
        <v>63</v>
      </c>
      <c r="E106" s="35"/>
      <c r="F106" s="35"/>
      <c r="G106" s="35"/>
      <c r="H106" s="35"/>
      <c r="I106" s="35"/>
      <c r="J106" s="35"/>
      <c r="K106" s="35"/>
      <c r="L106" s="35"/>
    </row>
    <row r="107" spans="1:12" ht="12.75" customHeight="1" x14ac:dyDescent="0.3">
      <c r="A107" s="49" t="s">
        <v>125</v>
      </c>
      <c r="B107" s="70" t="s">
        <v>126</v>
      </c>
      <c r="C107" s="70"/>
      <c r="D107" s="71">
        <f>D98+D99</f>
        <v>0</v>
      </c>
    </row>
    <row r="108" spans="1:12" ht="12.75" customHeight="1" x14ac:dyDescent="0.3">
      <c r="A108" s="49" t="s">
        <v>143</v>
      </c>
      <c r="B108" s="134" t="s">
        <v>144</v>
      </c>
      <c r="C108" s="134"/>
      <c r="D108" s="78">
        <f>D102</f>
        <v>0</v>
      </c>
    </row>
    <row r="109" spans="1:12" ht="12.75" customHeight="1" x14ac:dyDescent="0.3">
      <c r="A109" s="135"/>
      <c r="B109" s="135" t="s">
        <v>148</v>
      </c>
      <c r="C109" s="81">
        <f t="shared" ref="C109:D109" si="4">SUM(C107:C108)</f>
        <v>0</v>
      </c>
      <c r="D109" s="82">
        <f t="shared" si="4"/>
        <v>0</v>
      </c>
      <c r="E109" s="35"/>
      <c r="F109" s="35"/>
      <c r="G109" s="35"/>
      <c r="H109" s="35"/>
      <c r="I109" s="35"/>
      <c r="J109" s="35"/>
      <c r="K109" s="35"/>
      <c r="L109" s="35"/>
    </row>
    <row r="110" spans="1:12" ht="12.75" customHeight="1" x14ac:dyDescent="0.3">
      <c r="A110" s="52"/>
      <c r="B110" s="53"/>
      <c r="C110" s="53"/>
      <c r="D110" s="54"/>
    </row>
    <row r="111" spans="1:12" ht="12.75" customHeight="1" x14ac:dyDescent="0.3">
      <c r="A111" s="292" t="s">
        <v>149</v>
      </c>
      <c r="B111" s="253"/>
      <c r="C111" s="253"/>
      <c r="D111" s="254"/>
    </row>
    <row r="112" spans="1:12" ht="12.75" customHeight="1" x14ac:dyDescent="0.3">
      <c r="A112" s="67">
        <v>5</v>
      </c>
      <c r="B112" s="29" t="s">
        <v>150</v>
      </c>
      <c r="C112" s="68" t="s">
        <v>62</v>
      </c>
      <c r="D112" s="69" t="s">
        <v>63</v>
      </c>
      <c r="E112" s="35"/>
      <c r="F112" s="35"/>
      <c r="G112" s="35"/>
      <c r="H112" s="35"/>
      <c r="I112" s="35"/>
      <c r="J112" s="35"/>
      <c r="K112" s="35"/>
      <c r="L112" s="35"/>
    </row>
    <row r="113" spans="1:12" ht="12.75" customHeight="1" x14ac:dyDescent="0.3">
      <c r="A113" s="49" t="s">
        <v>38</v>
      </c>
      <c r="B113" s="70" t="s">
        <v>151</v>
      </c>
      <c r="C113" s="91"/>
      <c r="D113" s="71"/>
    </row>
    <row r="114" spans="1:12" ht="12.75" customHeight="1" x14ac:dyDescent="0.3">
      <c r="A114" s="49" t="s">
        <v>40</v>
      </c>
      <c r="B114" s="70" t="s">
        <v>152</v>
      </c>
      <c r="C114" s="89"/>
      <c r="D114" s="71"/>
    </row>
    <row r="115" spans="1:12" ht="12.75" customHeight="1" x14ac:dyDescent="0.3">
      <c r="A115" s="49" t="s">
        <v>42</v>
      </c>
      <c r="B115" s="70" t="s">
        <v>193</v>
      </c>
      <c r="C115" s="89"/>
      <c r="D115" s="71"/>
    </row>
    <row r="116" spans="1:12" ht="12.75" customHeight="1" x14ac:dyDescent="0.3">
      <c r="A116" s="49" t="s">
        <v>44</v>
      </c>
      <c r="B116" s="70" t="s">
        <v>154</v>
      </c>
      <c r="C116" s="89"/>
      <c r="D116" s="71"/>
    </row>
    <row r="117" spans="1:12" ht="12.75" customHeight="1" x14ac:dyDescent="0.3">
      <c r="A117" s="30" t="s">
        <v>70</v>
      </c>
      <c r="B117" s="92" t="s">
        <v>155</v>
      </c>
      <c r="C117" s="93"/>
      <c r="D117" s="128"/>
    </row>
    <row r="118" spans="1:12" ht="12.75" customHeight="1" x14ac:dyDescent="0.3">
      <c r="A118" s="178"/>
      <c r="B118" s="80" t="s">
        <v>156</v>
      </c>
      <c r="C118" s="81">
        <f>SUM(C113:C116)</f>
        <v>0</v>
      </c>
      <c r="D118" s="82">
        <f>SUM(D113:D117)</f>
        <v>0</v>
      </c>
    </row>
    <row r="119" spans="1:12" ht="12.75" customHeight="1" x14ac:dyDescent="0.3">
      <c r="A119" s="52"/>
      <c r="B119" s="53"/>
      <c r="C119" s="53"/>
      <c r="D119" s="54"/>
    </row>
    <row r="120" spans="1:12" ht="12.75" customHeight="1" x14ac:dyDescent="0.3">
      <c r="A120" s="324" t="s">
        <v>160</v>
      </c>
      <c r="B120" s="257"/>
      <c r="C120" s="257"/>
      <c r="D120" s="258"/>
      <c r="E120" s="35"/>
      <c r="F120" s="35"/>
      <c r="G120" s="35"/>
      <c r="H120" s="35"/>
      <c r="I120" s="35"/>
      <c r="J120" s="35"/>
      <c r="K120" s="35"/>
      <c r="L120" s="35"/>
    </row>
    <row r="121" spans="1:12" ht="12.75" customHeight="1" x14ac:dyDescent="0.3">
      <c r="A121" s="79">
        <v>6</v>
      </c>
      <c r="B121" s="80" t="s">
        <v>161</v>
      </c>
      <c r="C121" s="138" t="s">
        <v>62</v>
      </c>
      <c r="D121" s="139" t="s">
        <v>63</v>
      </c>
      <c r="E121" s="35"/>
      <c r="F121" s="35"/>
      <c r="G121" s="35"/>
      <c r="H121" s="35"/>
      <c r="I121" s="35"/>
      <c r="J121" s="35"/>
      <c r="K121" s="35"/>
      <c r="L121" s="35"/>
    </row>
    <row r="122" spans="1:12" ht="12.75" customHeight="1" x14ac:dyDescent="0.3">
      <c r="A122" s="116" t="s">
        <v>38</v>
      </c>
      <c r="B122" s="117" t="s">
        <v>162</v>
      </c>
      <c r="C122" s="140">
        <f>'Trabalhador 44hs'!C136</f>
        <v>0</v>
      </c>
      <c r="D122" s="141">
        <f>C122*D137</f>
        <v>0</v>
      </c>
    </row>
    <row r="123" spans="1:12" ht="12.75" customHeight="1" x14ac:dyDescent="0.3">
      <c r="A123" s="49" t="s">
        <v>40</v>
      </c>
      <c r="B123" s="70" t="s">
        <v>163</v>
      </c>
      <c r="C123" s="89">
        <f>'Trabalhador 44hs'!C137</f>
        <v>0</v>
      </c>
      <c r="D123" s="71">
        <f>C123*(D137+D122)</f>
        <v>0</v>
      </c>
    </row>
    <row r="124" spans="1:12" ht="12.75" customHeight="1" x14ac:dyDescent="0.3">
      <c r="A124" s="49" t="s">
        <v>42</v>
      </c>
      <c r="B124" s="70" t="s">
        <v>164</v>
      </c>
      <c r="C124" s="89"/>
      <c r="D124" s="71"/>
    </row>
    <row r="125" spans="1:12" ht="12.75" customHeight="1" x14ac:dyDescent="0.3">
      <c r="A125" s="49"/>
      <c r="B125" s="70" t="s">
        <v>165</v>
      </c>
      <c r="C125" s="89">
        <v>7.51E-2</v>
      </c>
      <c r="D125" s="71">
        <f>C125*D139</f>
        <v>0</v>
      </c>
    </row>
    <row r="126" spans="1:12" ht="12.75" customHeight="1" x14ac:dyDescent="0.3">
      <c r="A126" s="49"/>
      <c r="B126" s="72" t="s">
        <v>166</v>
      </c>
      <c r="C126" s="89">
        <v>0</v>
      </c>
      <c r="D126" s="71"/>
    </row>
    <row r="127" spans="1:12" ht="12.75" customHeight="1" x14ac:dyDescent="0.3">
      <c r="A127" s="75"/>
      <c r="B127" s="76" t="s">
        <v>167</v>
      </c>
      <c r="C127" s="142">
        <v>0.05</v>
      </c>
      <c r="D127" s="78">
        <f>C127*D139</f>
        <v>0</v>
      </c>
    </row>
    <row r="128" spans="1:12" ht="12.75" customHeight="1" x14ac:dyDescent="0.3">
      <c r="A128" s="79"/>
      <c r="B128" s="80" t="s">
        <v>168</v>
      </c>
      <c r="C128" s="81">
        <f>SUM(C125:C127)</f>
        <v>0.12509999999999999</v>
      </c>
      <c r="D128" s="82">
        <f>SUM(D122:D127)</f>
        <v>0</v>
      </c>
    </row>
    <row r="129" spans="1:12" ht="12.75" customHeight="1" x14ac:dyDescent="0.3">
      <c r="A129" s="179"/>
      <c r="B129" s="180"/>
      <c r="C129" s="180"/>
      <c r="D129" s="181"/>
    </row>
    <row r="130" spans="1:12" ht="12.75" customHeight="1" x14ac:dyDescent="0.3">
      <c r="A130" s="324" t="s">
        <v>172</v>
      </c>
      <c r="B130" s="257"/>
      <c r="C130" s="257"/>
      <c r="D130" s="258"/>
    </row>
    <row r="131" spans="1:12" ht="21" customHeight="1" x14ac:dyDescent="0.3">
      <c r="A131" s="143"/>
      <c r="B131" s="144" t="s">
        <v>173</v>
      </c>
      <c r="C131" s="138" t="s">
        <v>62</v>
      </c>
      <c r="D131" s="138" t="s">
        <v>63</v>
      </c>
    </row>
    <row r="132" spans="1:12" ht="12.75" customHeight="1" x14ac:dyDescent="0.3">
      <c r="A132" s="145" t="s">
        <v>38</v>
      </c>
      <c r="B132" s="146" t="s">
        <v>174</v>
      </c>
      <c r="C132" s="118">
        <v>0</v>
      </c>
      <c r="D132" s="147">
        <f>D42</f>
        <v>0</v>
      </c>
    </row>
    <row r="133" spans="1:12" ht="12.75" customHeight="1" x14ac:dyDescent="0.3">
      <c r="A133" s="58" t="s">
        <v>40</v>
      </c>
      <c r="B133" s="72" t="s">
        <v>175</v>
      </c>
      <c r="C133" s="120">
        <v>0</v>
      </c>
      <c r="D133" s="148">
        <f>D77</f>
        <v>0</v>
      </c>
    </row>
    <row r="134" spans="1:12" ht="12.75" customHeight="1" x14ac:dyDescent="0.3">
      <c r="A134" s="58" t="s">
        <v>42</v>
      </c>
      <c r="B134" s="72" t="s">
        <v>176</v>
      </c>
      <c r="C134" s="120">
        <v>0</v>
      </c>
      <c r="D134" s="148">
        <f>D88</f>
        <v>0</v>
      </c>
    </row>
    <row r="135" spans="1:12" ht="12.75" customHeight="1" x14ac:dyDescent="0.3">
      <c r="A135" s="58" t="s">
        <v>44</v>
      </c>
      <c r="B135" s="72" t="s">
        <v>194</v>
      </c>
      <c r="C135" s="120">
        <v>0</v>
      </c>
      <c r="D135" s="148">
        <f>D109</f>
        <v>0</v>
      </c>
    </row>
    <row r="136" spans="1:12" ht="12.75" customHeight="1" x14ac:dyDescent="0.3">
      <c r="A136" s="149" t="s">
        <v>70</v>
      </c>
      <c r="B136" s="76" t="s">
        <v>178</v>
      </c>
      <c r="C136" s="150">
        <v>0</v>
      </c>
      <c r="D136" s="151">
        <f>D118</f>
        <v>0</v>
      </c>
    </row>
    <row r="137" spans="1:12" ht="12.75" customHeight="1" x14ac:dyDescent="0.3">
      <c r="A137" s="319" t="s">
        <v>179</v>
      </c>
      <c r="B137" s="323"/>
      <c r="C137" s="152"/>
      <c r="D137" s="153">
        <f>SUM(D132:D136)</f>
        <v>0</v>
      </c>
    </row>
    <row r="138" spans="1:12" ht="12.75" customHeight="1" x14ac:dyDescent="0.3">
      <c r="A138" s="112" t="s">
        <v>72</v>
      </c>
      <c r="B138" s="113" t="s">
        <v>180</v>
      </c>
      <c r="C138" s="154"/>
      <c r="D138" s="155">
        <f>D128</f>
        <v>0</v>
      </c>
      <c r="E138" s="35"/>
      <c r="F138" s="35"/>
      <c r="G138" s="35"/>
      <c r="H138" s="35"/>
      <c r="I138" s="35"/>
      <c r="J138" s="35"/>
      <c r="K138" s="35"/>
      <c r="L138" s="35"/>
    </row>
    <row r="139" spans="1:12" ht="12.75" customHeight="1" x14ac:dyDescent="0.3">
      <c r="A139" s="319" t="s">
        <v>181</v>
      </c>
      <c r="B139" s="323"/>
      <c r="C139" s="81"/>
      <c r="D139" s="153">
        <f>ROUNDUP((D137+D122+D123)/(1-C128),2)</f>
        <v>0</v>
      </c>
      <c r="E139" s="35"/>
      <c r="F139" s="35"/>
      <c r="G139" s="35"/>
      <c r="H139" s="35"/>
      <c r="I139" s="35"/>
      <c r="J139" s="35"/>
      <c r="K139" s="35"/>
      <c r="L139" s="35"/>
    </row>
    <row r="140" spans="1:12" ht="12.75" customHeight="1" x14ac:dyDescent="0.3">
      <c r="A140" s="156"/>
      <c r="B140" s="157"/>
      <c r="C140" s="157"/>
      <c r="D140" s="158"/>
    </row>
    <row r="141" spans="1:12" ht="12.75" customHeight="1" x14ac:dyDescent="0.3">
      <c r="A141" s="324" t="s">
        <v>182</v>
      </c>
      <c r="B141" s="257"/>
      <c r="C141" s="257"/>
      <c r="D141" s="258"/>
    </row>
    <row r="142" spans="1:12" ht="12.75" customHeight="1" x14ac:dyDescent="0.3">
      <c r="A142" s="143"/>
      <c r="B142" s="325" t="s">
        <v>183</v>
      </c>
      <c r="C142" s="323"/>
      <c r="D142" s="138" t="s">
        <v>63</v>
      </c>
    </row>
    <row r="143" spans="1:12" ht="12.75" customHeight="1" x14ac:dyDescent="0.3">
      <c r="A143" s="159" t="s">
        <v>38</v>
      </c>
      <c r="B143" s="326" t="s">
        <v>184</v>
      </c>
      <c r="C143" s="323"/>
      <c r="D143" s="160">
        <f>D139</f>
        <v>0</v>
      </c>
    </row>
    <row r="144" spans="1:12" ht="12.75" customHeight="1" x14ac:dyDescent="0.3">
      <c r="A144" s="159" t="s">
        <v>40</v>
      </c>
      <c r="B144" s="326" t="s">
        <v>185</v>
      </c>
      <c r="C144" s="323"/>
      <c r="D144" s="161">
        <f>D143</f>
        <v>0</v>
      </c>
    </row>
    <row r="145" spans="1:4" ht="12.75" customHeight="1" x14ac:dyDescent="0.3">
      <c r="A145" s="159" t="s">
        <v>42</v>
      </c>
      <c r="B145" s="326" t="s">
        <v>186</v>
      </c>
      <c r="C145" s="323"/>
      <c r="D145" s="161">
        <f>D144*12</f>
        <v>0</v>
      </c>
    </row>
    <row r="146" spans="1:4" ht="12.75" customHeight="1" x14ac:dyDescent="0.3">
      <c r="A146" s="156"/>
      <c r="B146" s="157"/>
      <c r="C146" s="157"/>
      <c r="D146" s="158"/>
    </row>
    <row r="147" spans="1:4" ht="12.75" customHeight="1" x14ac:dyDescent="0.3">
      <c r="A147" s="156"/>
      <c r="B147" s="157"/>
      <c r="C147" s="157"/>
      <c r="D147" s="158"/>
    </row>
    <row r="148" spans="1:4" ht="12.75" customHeight="1" x14ac:dyDescent="0.3">
      <c r="A148" s="156"/>
      <c r="B148" s="157"/>
      <c r="C148" s="157"/>
      <c r="D148" s="158"/>
    </row>
    <row r="149" spans="1:4" ht="13.5" customHeight="1" x14ac:dyDescent="0.3">
      <c r="A149" s="328"/>
      <c r="B149" s="265"/>
      <c r="C149" s="265"/>
      <c r="D149" s="265"/>
    </row>
    <row r="150" spans="1:4" ht="13.5" customHeight="1" x14ac:dyDescent="0.3">
      <c r="A150" s="328"/>
      <c r="B150" s="265"/>
      <c r="C150" s="265"/>
      <c r="D150" s="265"/>
    </row>
    <row r="151" spans="1:4" ht="13.5" customHeight="1" x14ac:dyDescent="0.3">
      <c r="A151" s="328"/>
      <c r="B151" s="265"/>
      <c r="C151" s="265"/>
      <c r="D151" s="265"/>
    </row>
    <row r="152" spans="1:4" ht="12.75" customHeight="1" x14ac:dyDescent="0.3">
      <c r="A152" s="329"/>
      <c r="B152" s="287"/>
      <c r="C152" s="287"/>
      <c r="D152" s="288"/>
    </row>
    <row r="153" spans="1:4" ht="12.75" customHeight="1" x14ac:dyDescent="0.3">
      <c r="D153" s="164"/>
    </row>
    <row r="154" spans="1:4" ht="12.75" customHeight="1" x14ac:dyDescent="0.3">
      <c r="B154" s="1"/>
      <c r="C154" s="1"/>
      <c r="D154" s="1"/>
    </row>
    <row r="155" spans="1:4" ht="12.75" customHeight="1" x14ac:dyDescent="0.3">
      <c r="D155" s="164"/>
    </row>
    <row r="156" spans="1:4" ht="12.75" customHeight="1" x14ac:dyDescent="0.3">
      <c r="D156" s="164"/>
    </row>
    <row r="157" spans="1:4" ht="12.75" customHeight="1" x14ac:dyDescent="0.3">
      <c r="D157" s="164"/>
    </row>
    <row r="158" spans="1:4" ht="12.75" customHeight="1" x14ac:dyDescent="0.3">
      <c r="D158" s="164"/>
    </row>
    <row r="159" spans="1:4" ht="12.75" customHeight="1" x14ac:dyDescent="0.3">
      <c r="D159" s="164"/>
    </row>
    <row r="160" spans="1:4" ht="12.75" customHeight="1" x14ac:dyDescent="0.3">
      <c r="D160" s="164"/>
    </row>
    <row r="161" spans="4:4" ht="12.75" customHeight="1" x14ac:dyDescent="0.3">
      <c r="D161" s="164"/>
    </row>
    <row r="162" spans="4:4" ht="12.75" customHeight="1" x14ac:dyDescent="0.3">
      <c r="D162" s="164"/>
    </row>
    <row r="163" spans="4:4" ht="12.75" customHeight="1" x14ac:dyDescent="0.3">
      <c r="D163" s="164"/>
    </row>
    <row r="164" spans="4:4" ht="12.75" customHeight="1" x14ac:dyDescent="0.3">
      <c r="D164" s="164"/>
    </row>
    <row r="165" spans="4:4" ht="12.75" customHeight="1" x14ac:dyDescent="0.3">
      <c r="D165" s="164"/>
    </row>
    <row r="166" spans="4:4" ht="12.75" customHeight="1" x14ac:dyDescent="0.3">
      <c r="D166" s="164"/>
    </row>
    <row r="167" spans="4:4" ht="12.75" customHeight="1" x14ac:dyDescent="0.3">
      <c r="D167" s="164"/>
    </row>
    <row r="168" spans="4:4" ht="12.75" customHeight="1" x14ac:dyDescent="0.3">
      <c r="D168" s="164"/>
    </row>
    <row r="169" spans="4:4" ht="12.75" customHeight="1" x14ac:dyDescent="0.3">
      <c r="D169" s="164"/>
    </row>
    <row r="170" spans="4:4" ht="12.75" customHeight="1" x14ac:dyDescent="0.3">
      <c r="D170" s="164"/>
    </row>
    <row r="171" spans="4:4" ht="12.75" customHeight="1" x14ac:dyDescent="0.3">
      <c r="D171" s="164"/>
    </row>
    <row r="172" spans="4:4" ht="12.75" customHeight="1" x14ac:dyDescent="0.3">
      <c r="D172" s="164"/>
    </row>
    <row r="173" spans="4:4" ht="12.75" customHeight="1" x14ac:dyDescent="0.3">
      <c r="D173" s="164"/>
    </row>
    <row r="174" spans="4:4" ht="12.75" customHeight="1" x14ac:dyDescent="0.3">
      <c r="D174" s="164"/>
    </row>
    <row r="175" spans="4:4" ht="12.75" customHeight="1" x14ac:dyDescent="0.3">
      <c r="D175" s="164"/>
    </row>
    <row r="176" spans="4:4" ht="12.75" customHeight="1" x14ac:dyDescent="0.3">
      <c r="D176" s="164"/>
    </row>
    <row r="177" spans="4:4" ht="12.75" customHeight="1" x14ac:dyDescent="0.3">
      <c r="D177" s="164"/>
    </row>
    <row r="178" spans="4:4" ht="12.75" customHeight="1" x14ac:dyDescent="0.3">
      <c r="D178" s="164"/>
    </row>
    <row r="179" spans="4:4" ht="12.75" customHeight="1" x14ac:dyDescent="0.3">
      <c r="D179" s="164"/>
    </row>
    <row r="180" spans="4:4" ht="12.75" customHeight="1" x14ac:dyDescent="0.3">
      <c r="D180" s="164"/>
    </row>
    <row r="181" spans="4:4" ht="12.75" customHeight="1" x14ac:dyDescent="0.3">
      <c r="D181" s="164"/>
    </row>
    <row r="182" spans="4:4" ht="12.75" customHeight="1" x14ac:dyDescent="0.3">
      <c r="D182" s="164"/>
    </row>
    <row r="183" spans="4:4" ht="12.75" customHeight="1" x14ac:dyDescent="0.3">
      <c r="D183" s="164"/>
    </row>
    <row r="184" spans="4:4" ht="12.75" customHeight="1" x14ac:dyDescent="0.3">
      <c r="D184" s="164"/>
    </row>
    <row r="185" spans="4:4" ht="12.75" customHeight="1" x14ac:dyDescent="0.3">
      <c r="D185" s="164"/>
    </row>
    <row r="186" spans="4:4" ht="12.75" customHeight="1" x14ac:dyDescent="0.3">
      <c r="D186" s="164"/>
    </row>
    <row r="187" spans="4:4" ht="12.75" customHeight="1" x14ac:dyDescent="0.3">
      <c r="D187" s="164"/>
    </row>
    <row r="188" spans="4:4" ht="12.75" customHeight="1" x14ac:dyDescent="0.3">
      <c r="D188" s="164"/>
    </row>
    <row r="189" spans="4:4" ht="12.75" customHeight="1" x14ac:dyDescent="0.3">
      <c r="D189" s="164"/>
    </row>
    <row r="190" spans="4:4" ht="12.75" customHeight="1" x14ac:dyDescent="0.3">
      <c r="D190" s="164"/>
    </row>
    <row r="191" spans="4:4" ht="12.75" customHeight="1" x14ac:dyDescent="0.3">
      <c r="D191" s="164"/>
    </row>
    <row r="192" spans="4:4" ht="12.75" customHeight="1" x14ac:dyDescent="0.3">
      <c r="D192" s="164"/>
    </row>
    <row r="193" spans="4:4" ht="12.75" customHeight="1" x14ac:dyDescent="0.3">
      <c r="D193" s="164"/>
    </row>
    <row r="194" spans="4:4" ht="12.75" customHeight="1" x14ac:dyDescent="0.3">
      <c r="D194" s="164"/>
    </row>
    <row r="195" spans="4:4" ht="12.75" customHeight="1" x14ac:dyDescent="0.3">
      <c r="D195" s="164"/>
    </row>
    <row r="196" spans="4:4" ht="12.75" customHeight="1" x14ac:dyDescent="0.3">
      <c r="D196" s="164"/>
    </row>
    <row r="197" spans="4:4" ht="12.75" customHeight="1" x14ac:dyDescent="0.3">
      <c r="D197" s="164"/>
    </row>
    <row r="198" spans="4:4" ht="12.75" customHeight="1" x14ac:dyDescent="0.3">
      <c r="D198" s="164"/>
    </row>
    <row r="199" spans="4:4" ht="12.75" customHeight="1" x14ac:dyDescent="0.3">
      <c r="D199" s="164"/>
    </row>
    <row r="200" spans="4:4" ht="12.75" customHeight="1" x14ac:dyDescent="0.3">
      <c r="D200" s="164"/>
    </row>
    <row r="201" spans="4:4" ht="12.75" customHeight="1" x14ac:dyDescent="0.3">
      <c r="D201" s="164"/>
    </row>
    <row r="202" spans="4:4" ht="12.75" customHeight="1" x14ac:dyDescent="0.3">
      <c r="D202" s="164"/>
    </row>
    <row r="203" spans="4:4" ht="12.75" customHeight="1" x14ac:dyDescent="0.3">
      <c r="D203" s="164"/>
    </row>
    <row r="204" spans="4:4" ht="12.75" customHeight="1" x14ac:dyDescent="0.3">
      <c r="D204" s="164"/>
    </row>
    <row r="205" spans="4:4" ht="12.75" customHeight="1" x14ac:dyDescent="0.3">
      <c r="D205" s="164"/>
    </row>
    <row r="206" spans="4:4" ht="12.75" customHeight="1" x14ac:dyDescent="0.3">
      <c r="D206" s="164"/>
    </row>
    <row r="207" spans="4:4" ht="12.75" customHeight="1" x14ac:dyDescent="0.3">
      <c r="D207" s="164"/>
    </row>
    <row r="208" spans="4:4" ht="12.75" customHeight="1" x14ac:dyDescent="0.3">
      <c r="D208" s="164"/>
    </row>
    <row r="209" spans="4:4" ht="12.75" customHeight="1" x14ac:dyDescent="0.3">
      <c r="D209" s="164"/>
    </row>
    <row r="210" spans="4:4" ht="12.75" customHeight="1" x14ac:dyDescent="0.3">
      <c r="D210" s="164"/>
    </row>
    <row r="211" spans="4:4" ht="12.75" customHeight="1" x14ac:dyDescent="0.3">
      <c r="D211" s="164"/>
    </row>
    <row r="212" spans="4:4" ht="12.75" customHeight="1" x14ac:dyDescent="0.3">
      <c r="D212" s="164"/>
    </row>
    <row r="213" spans="4:4" ht="12.75" customHeight="1" x14ac:dyDescent="0.3">
      <c r="D213" s="164"/>
    </row>
    <row r="214" spans="4:4" ht="12.75" customHeight="1" x14ac:dyDescent="0.3">
      <c r="D214" s="164"/>
    </row>
    <row r="215" spans="4:4" ht="12.75" customHeight="1" x14ac:dyDescent="0.3">
      <c r="D215" s="164"/>
    </row>
    <row r="216" spans="4:4" ht="12.75" customHeight="1" x14ac:dyDescent="0.3">
      <c r="D216" s="164"/>
    </row>
    <row r="217" spans="4:4" ht="12.75" customHeight="1" x14ac:dyDescent="0.3">
      <c r="D217" s="164"/>
    </row>
    <row r="218" spans="4:4" ht="12.75" customHeight="1" x14ac:dyDescent="0.3">
      <c r="D218" s="164"/>
    </row>
    <row r="219" spans="4:4" ht="12.75" customHeight="1" x14ac:dyDescent="0.3">
      <c r="D219" s="164"/>
    </row>
    <row r="220" spans="4:4" ht="12.75" customHeight="1" x14ac:dyDescent="0.3">
      <c r="D220" s="164"/>
    </row>
    <row r="221" spans="4:4" ht="12.75" customHeight="1" x14ac:dyDescent="0.3">
      <c r="D221" s="164"/>
    </row>
    <row r="222" spans="4:4" ht="12.75" customHeight="1" x14ac:dyDescent="0.3">
      <c r="D222" s="164"/>
    </row>
    <row r="223" spans="4:4" ht="12.75" customHeight="1" x14ac:dyDescent="0.3">
      <c r="D223" s="164"/>
    </row>
    <row r="224" spans="4:4" ht="12.75" customHeight="1" x14ac:dyDescent="0.3">
      <c r="D224" s="164"/>
    </row>
    <row r="225" spans="4:4" ht="12.75" customHeight="1" x14ac:dyDescent="0.3">
      <c r="D225" s="164"/>
    </row>
    <row r="226" spans="4:4" ht="12.75" customHeight="1" x14ac:dyDescent="0.3">
      <c r="D226" s="164"/>
    </row>
    <row r="227" spans="4:4" ht="12.75" customHeight="1" x14ac:dyDescent="0.3">
      <c r="D227" s="164"/>
    </row>
    <row r="228" spans="4:4" ht="12.75" customHeight="1" x14ac:dyDescent="0.3">
      <c r="D228" s="164"/>
    </row>
    <row r="229" spans="4:4" ht="12.75" customHeight="1" x14ac:dyDescent="0.3">
      <c r="D229" s="164"/>
    </row>
    <row r="230" spans="4:4" ht="12.75" customHeight="1" x14ac:dyDescent="0.3">
      <c r="D230" s="164"/>
    </row>
    <row r="231" spans="4:4" ht="12.75" customHeight="1" x14ac:dyDescent="0.3">
      <c r="D231" s="164"/>
    </row>
    <row r="232" spans="4:4" ht="12.75" customHeight="1" x14ac:dyDescent="0.3">
      <c r="D232" s="164"/>
    </row>
    <row r="233" spans="4:4" ht="12.75" customHeight="1" x14ac:dyDescent="0.3">
      <c r="D233" s="164"/>
    </row>
    <row r="234" spans="4:4" ht="12.75" customHeight="1" x14ac:dyDescent="0.3">
      <c r="D234" s="164"/>
    </row>
    <row r="235" spans="4:4" ht="12.75" customHeight="1" x14ac:dyDescent="0.3">
      <c r="D235" s="164"/>
    </row>
    <row r="236" spans="4:4" ht="12.75" customHeight="1" x14ac:dyDescent="0.3">
      <c r="D236" s="164"/>
    </row>
    <row r="237" spans="4:4" ht="12.75" customHeight="1" x14ac:dyDescent="0.3">
      <c r="D237" s="164"/>
    </row>
    <row r="238" spans="4:4" ht="12.75" customHeight="1" x14ac:dyDescent="0.3">
      <c r="D238" s="164"/>
    </row>
    <row r="239" spans="4:4" ht="12.75" customHeight="1" x14ac:dyDescent="0.3">
      <c r="D239" s="164"/>
    </row>
    <row r="240" spans="4:4" ht="12.75" customHeight="1" x14ac:dyDescent="0.3">
      <c r="D240" s="164"/>
    </row>
    <row r="241" spans="4:4" ht="12.75" customHeight="1" x14ac:dyDescent="0.3">
      <c r="D241" s="164"/>
    </row>
    <row r="242" spans="4:4" ht="12.75" customHeight="1" x14ac:dyDescent="0.3">
      <c r="D242" s="164"/>
    </row>
    <row r="243" spans="4:4" ht="12.75" customHeight="1" x14ac:dyDescent="0.3">
      <c r="D243" s="164"/>
    </row>
    <row r="244" spans="4:4" ht="12.75" customHeight="1" x14ac:dyDescent="0.3">
      <c r="D244" s="164"/>
    </row>
    <row r="245" spans="4:4" ht="12.75" customHeight="1" x14ac:dyDescent="0.3">
      <c r="D245" s="164"/>
    </row>
    <row r="246" spans="4:4" ht="12.75" customHeight="1" x14ac:dyDescent="0.3">
      <c r="D246" s="164"/>
    </row>
    <row r="247" spans="4:4" ht="12.75" customHeight="1" x14ac:dyDescent="0.3">
      <c r="D247" s="164"/>
    </row>
    <row r="248" spans="4:4" ht="12.75" customHeight="1" x14ac:dyDescent="0.3">
      <c r="D248" s="164"/>
    </row>
    <row r="249" spans="4:4" ht="12.75" customHeight="1" x14ac:dyDescent="0.3">
      <c r="D249" s="164"/>
    </row>
    <row r="250" spans="4:4" ht="12.75" customHeight="1" x14ac:dyDescent="0.3">
      <c r="D250" s="164"/>
    </row>
    <row r="251" spans="4:4" ht="12.75" customHeight="1" x14ac:dyDescent="0.3">
      <c r="D251" s="164"/>
    </row>
    <row r="252" spans="4:4" ht="12.75" customHeight="1" x14ac:dyDescent="0.3">
      <c r="D252" s="164"/>
    </row>
    <row r="253" spans="4:4" ht="12.75" customHeight="1" x14ac:dyDescent="0.3">
      <c r="D253" s="164"/>
    </row>
    <row r="254" spans="4:4" ht="12.75" customHeight="1" x14ac:dyDescent="0.3">
      <c r="D254" s="164"/>
    </row>
    <row r="255" spans="4:4" ht="12.75" customHeight="1" x14ac:dyDescent="0.3">
      <c r="D255" s="164"/>
    </row>
    <row r="256" spans="4:4" ht="12.75" customHeight="1" x14ac:dyDescent="0.3">
      <c r="D256" s="164"/>
    </row>
    <row r="257" spans="4:4" ht="12.75" customHeight="1" x14ac:dyDescent="0.3">
      <c r="D257" s="164"/>
    </row>
    <row r="258" spans="4:4" ht="12.75" customHeight="1" x14ac:dyDescent="0.3">
      <c r="D258" s="164"/>
    </row>
    <row r="259" spans="4:4" ht="12.75" customHeight="1" x14ac:dyDescent="0.3">
      <c r="D259" s="164"/>
    </row>
    <row r="260" spans="4:4" ht="12.75" customHeight="1" x14ac:dyDescent="0.3">
      <c r="D260" s="164"/>
    </row>
    <row r="261" spans="4:4" ht="12.75" customHeight="1" x14ac:dyDescent="0.3">
      <c r="D261" s="164"/>
    </row>
    <row r="262" spans="4:4" ht="12.75" customHeight="1" x14ac:dyDescent="0.3">
      <c r="D262" s="164"/>
    </row>
    <row r="263" spans="4:4" ht="12.75" customHeight="1" x14ac:dyDescent="0.3">
      <c r="D263" s="164"/>
    </row>
    <row r="264" spans="4:4" ht="12.75" customHeight="1" x14ac:dyDescent="0.3">
      <c r="D264" s="164"/>
    </row>
    <row r="265" spans="4:4" ht="12.75" customHeight="1" x14ac:dyDescent="0.3">
      <c r="D265" s="164"/>
    </row>
    <row r="266" spans="4:4" ht="12.75" customHeight="1" x14ac:dyDescent="0.3">
      <c r="D266" s="164"/>
    </row>
    <row r="267" spans="4:4" ht="12.75" customHeight="1" x14ac:dyDescent="0.3">
      <c r="D267" s="164"/>
    </row>
    <row r="268" spans="4:4" ht="12.75" customHeight="1" x14ac:dyDescent="0.3">
      <c r="D268" s="164"/>
    </row>
    <row r="269" spans="4:4" ht="12.75" customHeight="1" x14ac:dyDescent="0.3">
      <c r="D269" s="164"/>
    </row>
    <row r="270" spans="4:4" ht="12.75" customHeight="1" x14ac:dyDescent="0.3">
      <c r="D270" s="164"/>
    </row>
    <row r="271" spans="4:4" ht="12.75" customHeight="1" x14ac:dyDescent="0.3">
      <c r="D271" s="164"/>
    </row>
    <row r="272" spans="4:4" ht="12.75" customHeight="1" x14ac:dyDescent="0.3">
      <c r="D272" s="164"/>
    </row>
    <row r="273" spans="4:4" ht="12.75" customHeight="1" x14ac:dyDescent="0.3">
      <c r="D273" s="164"/>
    </row>
    <row r="274" spans="4:4" ht="12.75" customHeight="1" x14ac:dyDescent="0.3">
      <c r="D274" s="164"/>
    </row>
    <row r="275" spans="4:4" ht="12.75" customHeight="1" x14ac:dyDescent="0.3">
      <c r="D275" s="164"/>
    </row>
    <row r="276" spans="4:4" ht="12.75" customHeight="1" x14ac:dyDescent="0.3">
      <c r="D276" s="164"/>
    </row>
    <row r="277" spans="4:4" ht="12.75" customHeight="1" x14ac:dyDescent="0.3">
      <c r="D277" s="164"/>
    </row>
    <row r="278" spans="4:4" ht="12.75" customHeight="1" x14ac:dyDescent="0.3">
      <c r="D278" s="164"/>
    </row>
    <row r="279" spans="4:4" ht="12.75" customHeight="1" x14ac:dyDescent="0.3">
      <c r="D279" s="164"/>
    </row>
    <row r="280" spans="4:4" ht="12.75" customHeight="1" x14ac:dyDescent="0.3">
      <c r="D280" s="164"/>
    </row>
    <row r="281" spans="4:4" ht="12.75" customHeight="1" x14ac:dyDescent="0.3">
      <c r="D281" s="164"/>
    </row>
    <row r="282" spans="4:4" ht="12.75" customHeight="1" x14ac:dyDescent="0.3">
      <c r="D282" s="164"/>
    </row>
    <row r="283" spans="4:4" ht="12.75" customHeight="1" x14ac:dyDescent="0.3">
      <c r="D283" s="164"/>
    </row>
    <row r="284" spans="4:4" ht="12.75" customHeight="1" x14ac:dyDescent="0.3">
      <c r="D284" s="164"/>
    </row>
    <row r="285" spans="4:4" ht="12.75" customHeight="1" x14ac:dyDescent="0.3">
      <c r="D285" s="164"/>
    </row>
    <row r="286" spans="4:4" ht="12.75" customHeight="1" x14ac:dyDescent="0.3">
      <c r="D286" s="164"/>
    </row>
    <row r="287" spans="4:4" ht="12.75" customHeight="1" x14ac:dyDescent="0.3">
      <c r="D287" s="164"/>
    </row>
    <row r="288" spans="4:4" ht="12.75" customHeight="1" x14ac:dyDescent="0.3">
      <c r="D288" s="164"/>
    </row>
    <row r="289" spans="4:4" ht="12.75" customHeight="1" x14ac:dyDescent="0.3">
      <c r="D289" s="164"/>
    </row>
    <row r="290" spans="4:4" ht="12.75" customHeight="1" x14ac:dyDescent="0.3">
      <c r="D290" s="164"/>
    </row>
    <row r="291" spans="4:4" ht="12.75" customHeight="1" x14ac:dyDescent="0.3">
      <c r="D291" s="164"/>
    </row>
    <row r="292" spans="4:4" ht="12.75" customHeight="1" x14ac:dyDescent="0.3">
      <c r="D292" s="164"/>
    </row>
    <row r="293" spans="4:4" ht="12.75" customHeight="1" x14ac:dyDescent="0.3">
      <c r="D293" s="164"/>
    </row>
    <row r="294" spans="4:4" ht="12.75" customHeight="1" x14ac:dyDescent="0.3">
      <c r="D294" s="164"/>
    </row>
    <row r="295" spans="4:4" ht="12.75" customHeight="1" x14ac:dyDescent="0.3">
      <c r="D295" s="164"/>
    </row>
    <row r="296" spans="4:4" ht="12.75" customHeight="1" x14ac:dyDescent="0.3">
      <c r="D296" s="164"/>
    </row>
    <row r="297" spans="4:4" ht="12.75" customHeight="1" x14ac:dyDescent="0.3">
      <c r="D297" s="164"/>
    </row>
    <row r="298" spans="4:4" ht="12.75" customHeight="1" x14ac:dyDescent="0.3">
      <c r="D298" s="164"/>
    </row>
    <row r="299" spans="4:4" ht="12.75" customHeight="1" x14ac:dyDescent="0.3">
      <c r="D299" s="164"/>
    </row>
    <row r="300" spans="4:4" ht="12.75" customHeight="1" x14ac:dyDescent="0.3">
      <c r="D300" s="164"/>
    </row>
    <row r="301" spans="4:4" ht="12.75" customHeight="1" x14ac:dyDescent="0.3">
      <c r="D301" s="164"/>
    </row>
    <row r="302" spans="4:4" ht="12.75" customHeight="1" x14ac:dyDescent="0.3">
      <c r="D302" s="164"/>
    </row>
    <row r="303" spans="4:4" ht="12.75" customHeight="1" x14ac:dyDescent="0.3">
      <c r="D303" s="164"/>
    </row>
    <row r="304" spans="4:4" ht="12.75" customHeight="1" x14ac:dyDescent="0.3">
      <c r="D304" s="164"/>
    </row>
    <row r="305" spans="4:4" ht="12.75" customHeight="1" x14ac:dyDescent="0.3">
      <c r="D305" s="164"/>
    </row>
    <row r="306" spans="4:4" ht="12.75" customHeight="1" x14ac:dyDescent="0.3">
      <c r="D306" s="164"/>
    </row>
    <row r="307" spans="4:4" ht="12.75" customHeight="1" x14ac:dyDescent="0.3">
      <c r="D307" s="164"/>
    </row>
    <row r="308" spans="4:4" ht="12.75" customHeight="1" x14ac:dyDescent="0.3">
      <c r="D308" s="164"/>
    </row>
    <row r="309" spans="4:4" ht="12.75" customHeight="1" x14ac:dyDescent="0.3">
      <c r="D309" s="164"/>
    </row>
    <row r="310" spans="4:4" ht="12.75" customHeight="1" x14ac:dyDescent="0.3">
      <c r="D310" s="164"/>
    </row>
    <row r="311" spans="4:4" ht="12.75" customHeight="1" x14ac:dyDescent="0.3">
      <c r="D311" s="164"/>
    </row>
    <row r="312" spans="4:4" ht="12.75" customHeight="1" x14ac:dyDescent="0.3">
      <c r="D312" s="164"/>
    </row>
    <row r="313" spans="4:4" ht="12.75" customHeight="1" x14ac:dyDescent="0.3">
      <c r="D313" s="164"/>
    </row>
    <row r="314" spans="4:4" ht="12.75" customHeight="1" x14ac:dyDescent="0.3">
      <c r="D314" s="164"/>
    </row>
    <row r="315" spans="4:4" ht="12.75" customHeight="1" x14ac:dyDescent="0.3">
      <c r="D315" s="164"/>
    </row>
    <row r="316" spans="4:4" ht="12.75" customHeight="1" x14ac:dyDescent="0.3">
      <c r="D316" s="164"/>
    </row>
    <row r="317" spans="4:4" ht="12.75" customHeight="1" x14ac:dyDescent="0.3">
      <c r="D317" s="164"/>
    </row>
    <row r="318" spans="4:4" ht="12.75" customHeight="1" x14ac:dyDescent="0.3">
      <c r="D318" s="164"/>
    </row>
    <row r="319" spans="4:4" ht="12.75" customHeight="1" x14ac:dyDescent="0.3">
      <c r="D319" s="164"/>
    </row>
    <row r="320" spans="4:4" ht="12.75" customHeight="1" x14ac:dyDescent="0.3">
      <c r="D320" s="164"/>
    </row>
    <row r="321" spans="4:4" ht="12.75" customHeight="1" x14ac:dyDescent="0.3">
      <c r="D321" s="164"/>
    </row>
    <row r="322" spans="4:4" ht="12.75" customHeight="1" x14ac:dyDescent="0.3">
      <c r="D322" s="164"/>
    </row>
    <row r="323" spans="4:4" ht="12.75" customHeight="1" x14ac:dyDescent="0.3">
      <c r="D323" s="164"/>
    </row>
    <row r="324" spans="4:4" ht="12.75" customHeight="1" x14ac:dyDescent="0.3">
      <c r="D324" s="164"/>
    </row>
    <row r="325" spans="4:4" ht="12.75" customHeight="1" x14ac:dyDescent="0.3">
      <c r="D325" s="164"/>
    </row>
    <row r="326" spans="4:4" ht="12.75" customHeight="1" x14ac:dyDescent="0.3">
      <c r="D326" s="164"/>
    </row>
    <row r="327" spans="4:4" ht="12.75" customHeight="1" x14ac:dyDescent="0.3">
      <c r="D327" s="164"/>
    </row>
    <row r="328" spans="4:4" ht="12.75" customHeight="1" x14ac:dyDescent="0.3">
      <c r="D328" s="164"/>
    </row>
    <row r="329" spans="4:4" ht="12.75" customHeight="1" x14ac:dyDescent="0.3">
      <c r="D329" s="164"/>
    </row>
    <row r="330" spans="4:4" ht="12.75" customHeight="1" x14ac:dyDescent="0.3">
      <c r="D330" s="164"/>
    </row>
    <row r="331" spans="4:4" ht="12.75" customHeight="1" x14ac:dyDescent="0.3">
      <c r="D331" s="164"/>
    </row>
    <row r="332" spans="4:4" ht="12.75" customHeight="1" x14ac:dyDescent="0.3">
      <c r="D332" s="164"/>
    </row>
    <row r="333" spans="4:4" ht="12.75" customHeight="1" x14ac:dyDescent="0.3">
      <c r="D333" s="164"/>
    </row>
    <row r="334" spans="4:4" ht="12.75" customHeight="1" x14ac:dyDescent="0.3">
      <c r="D334" s="164"/>
    </row>
    <row r="335" spans="4:4" ht="12.75" customHeight="1" x14ac:dyDescent="0.3">
      <c r="D335" s="164"/>
    </row>
    <row r="336" spans="4:4" ht="12.75" customHeight="1" x14ac:dyDescent="0.3">
      <c r="D336" s="164"/>
    </row>
    <row r="337" spans="4:4" ht="12.75" customHeight="1" x14ac:dyDescent="0.3">
      <c r="D337" s="164"/>
    </row>
    <row r="338" spans="4:4" ht="12.75" customHeight="1" x14ac:dyDescent="0.3">
      <c r="D338" s="164"/>
    </row>
    <row r="339" spans="4:4" ht="12.75" customHeight="1" x14ac:dyDescent="0.3">
      <c r="D339" s="164"/>
    </row>
    <row r="340" spans="4:4" ht="12.75" customHeight="1" x14ac:dyDescent="0.3">
      <c r="D340" s="164"/>
    </row>
    <row r="341" spans="4:4" ht="12.75" customHeight="1" x14ac:dyDescent="0.3">
      <c r="D341" s="164"/>
    </row>
    <row r="342" spans="4:4" ht="12.75" customHeight="1" x14ac:dyDescent="0.3">
      <c r="D342" s="164"/>
    </row>
    <row r="343" spans="4:4" ht="12.75" customHeight="1" x14ac:dyDescent="0.3">
      <c r="D343" s="164"/>
    </row>
    <row r="344" spans="4:4" ht="12.75" customHeight="1" x14ac:dyDescent="0.3">
      <c r="D344" s="164"/>
    </row>
    <row r="345" spans="4:4" ht="12.75" customHeight="1" x14ac:dyDescent="0.3">
      <c r="D345" s="164"/>
    </row>
    <row r="346" spans="4:4" ht="12.75" customHeight="1" x14ac:dyDescent="0.3">
      <c r="D346" s="164"/>
    </row>
    <row r="347" spans="4:4" ht="12.75" customHeight="1" x14ac:dyDescent="0.3">
      <c r="D347" s="164"/>
    </row>
    <row r="348" spans="4:4" ht="12.75" customHeight="1" x14ac:dyDescent="0.3">
      <c r="D348" s="164"/>
    </row>
    <row r="349" spans="4:4" ht="12.75" customHeight="1" x14ac:dyDescent="0.3">
      <c r="D349" s="164"/>
    </row>
    <row r="350" spans="4:4" ht="12.75" customHeight="1" x14ac:dyDescent="0.3">
      <c r="D350" s="164"/>
    </row>
    <row r="351" spans="4:4" ht="12.75" customHeight="1" x14ac:dyDescent="0.3">
      <c r="D351" s="164"/>
    </row>
    <row r="352" spans="4:4" ht="12.75" customHeight="1" x14ac:dyDescent="0.3">
      <c r="D352" s="164"/>
    </row>
    <row r="353" spans="4:4" ht="12.75" customHeight="1" x14ac:dyDescent="0.3">
      <c r="D353" s="164"/>
    </row>
    <row r="354" spans="4:4" ht="12.75" customHeight="1" x14ac:dyDescent="0.3">
      <c r="D354" s="164"/>
    </row>
    <row r="355" spans="4:4" ht="12.75" customHeight="1" x14ac:dyDescent="0.3">
      <c r="D355" s="164"/>
    </row>
    <row r="356" spans="4:4" ht="12.75" customHeight="1" x14ac:dyDescent="0.3">
      <c r="D356" s="164"/>
    </row>
    <row r="357" spans="4:4" ht="12.75" customHeight="1" x14ac:dyDescent="0.3">
      <c r="D357" s="164"/>
    </row>
    <row r="358" spans="4:4" ht="12.75" customHeight="1" x14ac:dyDescent="0.3">
      <c r="D358" s="164"/>
    </row>
    <row r="359" spans="4:4" ht="12.75" customHeight="1" x14ac:dyDescent="0.3">
      <c r="D359" s="164"/>
    </row>
    <row r="360" spans="4:4" ht="12.75" customHeight="1" x14ac:dyDescent="0.3">
      <c r="D360" s="164"/>
    </row>
    <row r="361" spans="4:4" ht="12.75" customHeight="1" x14ac:dyDescent="0.3">
      <c r="D361" s="164"/>
    </row>
    <row r="362" spans="4:4" ht="12.75" customHeight="1" x14ac:dyDescent="0.3">
      <c r="D362" s="164"/>
    </row>
    <row r="363" spans="4:4" ht="12.75" customHeight="1" x14ac:dyDescent="0.3">
      <c r="D363" s="164"/>
    </row>
    <row r="364" spans="4:4" ht="12.75" customHeight="1" x14ac:dyDescent="0.3">
      <c r="D364" s="164"/>
    </row>
    <row r="365" spans="4:4" ht="12.75" customHeight="1" x14ac:dyDescent="0.3">
      <c r="D365" s="164"/>
    </row>
    <row r="366" spans="4:4" ht="12.75" customHeight="1" x14ac:dyDescent="0.3">
      <c r="D366" s="164"/>
    </row>
    <row r="367" spans="4:4" ht="12.75" customHeight="1" x14ac:dyDescent="0.3">
      <c r="D367" s="164"/>
    </row>
    <row r="368" spans="4:4" ht="12.75" customHeight="1" x14ac:dyDescent="0.3">
      <c r="D368" s="164"/>
    </row>
    <row r="369" spans="4:4" ht="12.75" customHeight="1" x14ac:dyDescent="0.3">
      <c r="D369" s="164"/>
    </row>
    <row r="370" spans="4:4" ht="12.75" customHeight="1" x14ac:dyDescent="0.3">
      <c r="D370" s="164"/>
    </row>
    <row r="371" spans="4:4" ht="12.75" customHeight="1" x14ac:dyDescent="0.3">
      <c r="D371" s="164"/>
    </row>
    <row r="372" spans="4:4" ht="12.75" customHeight="1" x14ac:dyDescent="0.3">
      <c r="D372" s="164"/>
    </row>
    <row r="373" spans="4:4" ht="12.75" customHeight="1" x14ac:dyDescent="0.3">
      <c r="D373" s="164"/>
    </row>
    <row r="374" spans="4:4" ht="12.75" customHeight="1" x14ac:dyDescent="0.3">
      <c r="D374" s="164"/>
    </row>
    <row r="375" spans="4:4" ht="12.75" customHeight="1" x14ac:dyDescent="0.3">
      <c r="D375" s="164"/>
    </row>
    <row r="376" spans="4:4" ht="12.75" customHeight="1" x14ac:dyDescent="0.3">
      <c r="D376" s="164"/>
    </row>
    <row r="377" spans="4:4" ht="12.75" customHeight="1" x14ac:dyDescent="0.3">
      <c r="D377" s="164"/>
    </row>
    <row r="378" spans="4:4" ht="12.75" customHeight="1" x14ac:dyDescent="0.3">
      <c r="D378" s="164"/>
    </row>
    <row r="379" spans="4:4" ht="12.75" customHeight="1" x14ac:dyDescent="0.3">
      <c r="D379" s="164"/>
    </row>
    <row r="380" spans="4:4" ht="12.75" customHeight="1" x14ac:dyDescent="0.3">
      <c r="D380" s="164"/>
    </row>
    <row r="381" spans="4:4" ht="12.75" customHeight="1" x14ac:dyDescent="0.3">
      <c r="D381" s="164"/>
    </row>
    <row r="382" spans="4:4" ht="12.75" customHeight="1" x14ac:dyDescent="0.3">
      <c r="D382" s="164"/>
    </row>
    <row r="383" spans="4:4" ht="12.75" customHeight="1" x14ac:dyDescent="0.3">
      <c r="D383" s="164"/>
    </row>
    <row r="384" spans="4:4" ht="12.75" customHeight="1" x14ac:dyDescent="0.3">
      <c r="D384" s="164"/>
    </row>
    <row r="385" spans="4:4" ht="12.75" customHeight="1" x14ac:dyDescent="0.3">
      <c r="D385" s="164"/>
    </row>
    <row r="386" spans="4:4" ht="12.75" customHeight="1" x14ac:dyDescent="0.3">
      <c r="D386" s="164"/>
    </row>
    <row r="387" spans="4:4" ht="12.75" customHeight="1" x14ac:dyDescent="0.3">
      <c r="D387" s="164"/>
    </row>
    <row r="388" spans="4:4" ht="12.75" customHeight="1" x14ac:dyDescent="0.3">
      <c r="D388" s="164"/>
    </row>
    <row r="389" spans="4:4" ht="12.75" customHeight="1" x14ac:dyDescent="0.3">
      <c r="D389" s="164"/>
    </row>
    <row r="390" spans="4:4" ht="12.75" customHeight="1" x14ac:dyDescent="0.3">
      <c r="D390" s="164"/>
    </row>
    <row r="391" spans="4:4" ht="12.75" customHeight="1" x14ac:dyDescent="0.3">
      <c r="D391" s="164"/>
    </row>
    <row r="392" spans="4:4" ht="12.75" customHeight="1" x14ac:dyDescent="0.3">
      <c r="D392" s="164"/>
    </row>
    <row r="393" spans="4:4" ht="12.75" customHeight="1" x14ac:dyDescent="0.3">
      <c r="D393" s="164"/>
    </row>
    <row r="394" spans="4:4" ht="12.75" customHeight="1" x14ac:dyDescent="0.3">
      <c r="D394" s="164"/>
    </row>
    <row r="395" spans="4:4" ht="12.75" customHeight="1" x14ac:dyDescent="0.3">
      <c r="D395" s="164"/>
    </row>
    <row r="396" spans="4:4" ht="12.75" customHeight="1" x14ac:dyDescent="0.3">
      <c r="D396" s="164"/>
    </row>
    <row r="397" spans="4:4" ht="12.75" customHeight="1" x14ac:dyDescent="0.3">
      <c r="D397" s="164"/>
    </row>
    <row r="398" spans="4:4" ht="12.75" customHeight="1" x14ac:dyDescent="0.3">
      <c r="D398" s="164"/>
    </row>
    <row r="399" spans="4:4" ht="12.75" customHeight="1" x14ac:dyDescent="0.3">
      <c r="D399" s="164"/>
    </row>
    <row r="400" spans="4:4" ht="12.75" customHeight="1" x14ac:dyDescent="0.3">
      <c r="D400" s="164"/>
    </row>
    <row r="401" spans="4:4" ht="12.75" customHeight="1" x14ac:dyDescent="0.3">
      <c r="D401" s="164"/>
    </row>
    <row r="402" spans="4:4" ht="12.75" customHeight="1" x14ac:dyDescent="0.3">
      <c r="D402" s="164"/>
    </row>
    <row r="403" spans="4:4" ht="12.75" customHeight="1" x14ac:dyDescent="0.3">
      <c r="D403" s="164"/>
    </row>
    <row r="404" spans="4:4" ht="12.75" customHeight="1" x14ac:dyDescent="0.3">
      <c r="D404" s="164"/>
    </row>
    <row r="405" spans="4:4" ht="12.75" customHeight="1" x14ac:dyDescent="0.3">
      <c r="D405" s="164"/>
    </row>
    <row r="406" spans="4:4" ht="12.75" customHeight="1" x14ac:dyDescent="0.3">
      <c r="D406" s="164"/>
    </row>
    <row r="407" spans="4:4" ht="12.75" customHeight="1" x14ac:dyDescent="0.3">
      <c r="D407" s="164"/>
    </row>
    <row r="408" spans="4:4" ht="12.75" customHeight="1" x14ac:dyDescent="0.3">
      <c r="D408" s="164"/>
    </row>
    <row r="409" spans="4:4" ht="12.75" customHeight="1" x14ac:dyDescent="0.3">
      <c r="D409" s="164"/>
    </row>
    <row r="410" spans="4:4" ht="12.75" customHeight="1" x14ac:dyDescent="0.3">
      <c r="D410" s="164"/>
    </row>
    <row r="411" spans="4:4" ht="12.75" customHeight="1" x14ac:dyDescent="0.3">
      <c r="D411" s="164"/>
    </row>
    <row r="412" spans="4:4" ht="12.75" customHeight="1" x14ac:dyDescent="0.3">
      <c r="D412" s="164"/>
    </row>
    <row r="413" spans="4:4" ht="12.75" customHeight="1" x14ac:dyDescent="0.3">
      <c r="D413" s="164"/>
    </row>
    <row r="414" spans="4:4" ht="12.75" customHeight="1" x14ac:dyDescent="0.3">
      <c r="D414" s="164"/>
    </row>
    <row r="415" spans="4:4" ht="12.75" customHeight="1" x14ac:dyDescent="0.3">
      <c r="D415" s="164"/>
    </row>
    <row r="416" spans="4:4" ht="12.75" customHeight="1" x14ac:dyDescent="0.3">
      <c r="D416" s="164"/>
    </row>
    <row r="417" spans="4:4" ht="12.75" customHeight="1" x14ac:dyDescent="0.3">
      <c r="D417" s="164"/>
    </row>
    <row r="418" spans="4:4" ht="12.75" customHeight="1" x14ac:dyDescent="0.3">
      <c r="D418" s="164"/>
    </row>
    <row r="419" spans="4:4" ht="12.75" customHeight="1" x14ac:dyDescent="0.3">
      <c r="D419" s="164"/>
    </row>
    <row r="420" spans="4:4" ht="12.75" customHeight="1" x14ac:dyDescent="0.3">
      <c r="D420" s="164"/>
    </row>
    <row r="421" spans="4:4" ht="12.75" customHeight="1" x14ac:dyDescent="0.3">
      <c r="D421" s="164"/>
    </row>
    <row r="422" spans="4:4" ht="12.75" customHeight="1" x14ac:dyDescent="0.3">
      <c r="D422" s="164"/>
    </row>
    <row r="423" spans="4:4" ht="12.75" customHeight="1" x14ac:dyDescent="0.3">
      <c r="D423" s="164"/>
    </row>
    <row r="424" spans="4:4" ht="12.75" customHeight="1" x14ac:dyDescent="0.3">
      <c r="D424" s="164"/>
    </row>
    <row r="425" spans="4:4" ht="12.75" customHeight="1" x14ac:dyDescent="0.3">
      <c r="D425" s="164"/>
    </row>
    <row r="426" spans="4:4" ht="12.75" customHeight="1" x14ac:dyDescent="0.3">
      <c r="D426" s="164"/>
    </row>
    <row r="427" spans="4:4" ht="12.75" customHeight="1" x14ac:dyDescent="0.3">
      <c r="D427" s="164"/>
    </row>
    <row r="428" spans="4:4" ht="12.75" customHeight="1" x14ac:dyDescent="0.3">
      <c r="D428" s="164"/>
    </row>
    <row r="429" spans="4:4" ht="12.75" customHeight="1" x14ac:dyDescent="0.3">
      <c r="D429" s="164"/>
    </row>
    <row r="430" spans="4:4" ht="12.75" customHeight="1" x14ac:dyDescent="0.3">
      <c r="D430" s="164"/>
    </row>
    <row r="431" spans="4:4" ht="12.75" customHeight="1" x14ac:dyDescent="0.3">
      <c r="D431" s="164"/>
    </row>
    <row r="432" spans="4:4" ht="12.75" customHeight="1" x14ac:dyDescent="0.3">
      <c r="D432" s="164"/>
    </row>
    <row r="433" spans="4:4" ht="12.75" customHeight="1" x14ac:dyDescent="0.3">
      <c r="D433" s="164"/>
    </row>
    <row r="434" spans="4:4" ht="12.75" customHeight="1" x14ac:dyDescent="0.3">
      <c r="D434" s="164"/>
    </row>
    <row r="435" spans="4:4" ht="12.75" customHeight="1" x14ac:dyDescent="0.3">
      <c r="D435" s="164"/>
    </row>
    <row r="436" spans="4:4" ht="12.75" customHeight="1" x14ac:dyDescent="0.3">
      <c r="D436" s="164"/>
    </row>
    <row r="437" spans="4:4" ht="12.75" customHeight="1" x14ac:dyDescent="0.3">
      <c r="D437" s="164"/>
    </row>
    <row r="438" spans="4:4" ht="12.75" customHeight="1" x14ac:dyDescent="0.3">
      <c r="D438" s="164"/>
    </row>
    <row r="439" spans="4:4" ht="12.75" customHeight="1" x14ac:dyDescent="0.3">
      <c r="D439" s="164"/>
    </row>
    <row r="440" spans="4:4" ht="12.75" customHeight="1" x14ac:dyDescent="0.3">
      <c r="D440" s="164"/>
    </row>
    <row r="441" spans="4:4" ht="12.75" customHeight="1" x14ac:dyDescent="0.3">
      <c r="D441" s="164"/>
    </row>
    <row r="442" spans="4:4" ht="12.75" customHeight="1" x14ac:dyDescent="0.3">
      <c r="D442" s="164"/>
    </row>
    <row r="443" spans="4:4" ht="12.75" customHeight="1" x14ac:dyDescent="0.3">
      <c r="D443" s="164"/>
    </row>
    <row r="444" spans="4:4" ht="12.75" customHeight="1" x14ac:dyDescent="0.3">
      <c r="D444" s="164"/>
    </row>
    <row r="445" spans="4:4" ht="12.75" customHeight="1" x14ac:dyDescent="0.3">
      <c r="D445" s="164"/>
    </row>
    <row r="446" spans="4:4" ht="12.75" customHeight="1" x14ac:dyDescent="0.3">
      <c r="D446" s="164"/>
    </row>
    <row r="447" spans="4:4" ht="12.75" customHeight="1" x14ac:dyDescent="0.3">
      <c r="D447" s="164"/>
    </row>
    <row r="448" spans="4:4" ht="12.75" customHeight="1" x14ac:dyDescent="0.3">
      <c r="D448" s="164"/>
    </row>
    <row r="449" spans="4:4" ht="12.75" customHeight="1" x14ac:dyDescent="0.3">
      <c r="D449" s="164"/>
    </row>
    <row r="450" spans="4:4" ht="12.75" customHeight="1" x14ac:dyDescent="0.3">
      <c r="D450" s="164"/>
    </row>
    <row r="451" spans="4:4" ht="12.75" customHeight="1" x14ac:dyDescent="0.3">
      <c r="D451" s="164"/>
    </row>
    <row r="452" spans="4:4" ht="12.75" customHeight="1" x14ac:dyDescent="0.3">
      <c r="D452" s="164"/>
    </row>
    <row r="453" spans="4:4" ht="12.75" customHeight="1" x14ac:dyDescent="0.3">
      <c r="D453" s="164"/>
    </row>
    <row r="454" spans="4:4" ht="12.75" customHeight="1" x14ac:dyDescent="0.3">
      <c r="D454" s="164"/>
    </row>
    <row r="455" spans="4:4" ht="12.75" customHeight="1" x14ac:dyDescent="0.3">
      <c r="D455" s="164"/>
    </row>
    <row r="456" spans="4:4" ht="12.75" customHeight="1" x14ac:dyDescent="0.3">
      <c r="D456" s="164"/>
    </row>
    <row r="457" spans="4:4" ht="12.75" customHeight="1" x14ac:dyDescent="0.3">
      <c r="D457" s="164"/>
    </row>
    <row r="458" spans="4:4" ht="12.75" customHeight="1" x14ac:dyDescent="0.3">
      <c r="D458" s="164"/>
    </row>
    <row r="459" spans="4:4" ht="12.75" customHeight="1" x14ac:dyDescent="0.3">
      <c r="D459" s="164"/>
    </row>
    <row r="460" spans="4:4" ht="12.75" customHeight="1" x14ac:dyDescent="0.3">
      <c r="D460" s="164"/>
    </row>
    <row r="461" spans="4:4" ht="12.75" customHeight="1" x14ac:dyDescent="0.3">
      <c r="D461" s="164"/>
    </row>
    <row r="462" spans="4:4" ht="12.75" customHeight="1" x14ac:dyDescent="0.3">
      <c r="D462" s="164"/>
    </row>
    <row r="463" spans="4:4" ht="12.75" customHeight="1" x14ac:dyDescent="0.3">
      <c r="D463" s="164"/>
    </row>
    <row r="464" spans="4:4" ht="12.75" customHeight="1" x14ac:dyDescent="0.3">
      <c r="D464" s="164"/>
    </row>
    <row r="465" spans="4:4" ht="12.75" customHeight="1" x14ac:dyDescent="0.3">
      <c r="D465" s="164"/>
    </row>
    <row r="466" spans="4:4" ht="12.75" customHeight="1" x14ac:dyDescent="0.3">
      <c r="D466" s="164"/>
    </row>
    <row r="467" spans="4:4" ht="12.75" customHeight="1" x14ac:dyDescent="0.3">
      <c r="D467" s="164"/>
    </row>
    <row r="468" spans="4:4" ht="12.75" customHeight="1" x14ac:dyDescent="0.3">
      <c r="D468" s="164"/>
    </row>
    <row r="469" spans="4:4" ht="12.75" customHeight="1" x14ac:dyDescent="0.3">
      <c r="D469" s="164"/>
    </row>
    <row r="470" spans="4:4" ht="12.75" customHeight="1" x14ac:dyDescent="0.3">
      <c r="D470" s="164"/>
    </row>
    <row r="471" spans="4:4" ht="12.75" customHeight="1" x14ac:dyDescent="0.3">
      <c r="D471" s="164"/>
    </row>
    <row r="472" spans="4:4" ht="12.75" customHeight="1" x14ac:dyDescent="0.3">
      <c r="D472" s="164"/>
    </row>
    <row r="473" spans="4:4" ht="12.75" customHeight="1" x14ac:dyDescent="0.3">
      <c r="D473" s="164"/>
    </row>
    <row r="474" spans="4:4" ht="12.75" customHeight="1" x14ac:dyDescent="0.3">
      <c r="D474" s="164"/>
    </row>
    <row r="475" spans="4:4" ht="12.75" customHeight="1" x14ac:dyDescent="0.3">
      <c r="D475" s="164"/>
    </row>
    <row r="476" spans="4:4" ht="12.75" customHeight="1" x14ac:dyDescent="0.3">
      <c r="D476" s="164"/>
    </row>
    <row r="477" spans="4:4" ht="12.75" customHeight="1" x14ac:dyDescent="0.3">
      <c r="D477" s="164"/>
    </row>
    <row r="478" spans="4:4" ht="12.75" customHeight="1" x14ac:dyDescent="0.3">
      <c r="D478" s="164"/>
    </row>
    <row r="479" spans="4:4" ht="12.75" customHeight="1" x14ac:dyDescent="0.3">
      <c r="D479" s="164"/>
    </row>
    <row r="480" spans="4:4" ht="12.75" customHeight="1" x14ac:dyDescent="0.3">
      <c r="D480" s="164"/>
    </row>
    <row r="481" spans="4:4" ht="12.75" customHeight="1" x14ac:dyDescent="0.3">
      <c r="D481" s="164"/>
    </row>
    <row r="482" spans="4:4" ht="12.75" customHeight="1" x14ac:dyDescent="0.3">
      <c r="D482" s="164"/>
    </row>
    <row r="483" spans="4:4" ht="12.75" customHeight="1" x14ac:dyDescent="0.3">
      <c r="D483" s="164"/>
    </row>
    <row r="484" spans="4:4" ht="12.75" customHeight="1" x14ac:dyDescent="0.3">
      <c r="D484" s="164"/>
    </row>
    <row r="485" spans="4:4" ht="12.75" customHeight="1" x14ac:dyDescent="0.3">
      <c r="D485" s="164"/>
    </row>
    <row r="486" spans="4:4" ht="12.75" customHeight="1" x14ac:dyDescent="0.3">
      <c r="D486" s="164"/>
    </row>
    <row r="487" spans="4:4" ht="12.75" customHeight="1" x14ac:dyDescent="0.3">
      <c r="D487" s="164"/>
    </row>
    <row r="488" spans="4:4" ht="12.75" customHeight="1" x14ac:dyDescent="0.3">
      <c r="D488" s="164"/>
    </row>
    <row r="489" spans="4:4" ht="12.75" customHeight="1" x14ac:dyDescent="0.3">
      <c r="D489" s="164"/>
    </row>
    <row r="490" spans="4:4" ht="12.75" customHeight="1" x14ac:dyDescent="0.3">
      <c r="D490" s="164"/>
    </row>
    <row r="491" spans="4:4" ht="12.75" customHeight="1" x14ac:dyDescent="0.3">
      <c r="D491" s="164"/>
    </row>
    <row r="492" spans="4:4" ht="12.75" customHeight="1" x14ac:dyDescent="0.3">
      <c r="D492" s="164"/>
    </row>
    <row r="493" spans="4:4" ht="12.75" customHeight="1" x14ac:dyDescent="0.3">
      <c r="D493" s="164"/>
    </row>
    <row r="494" spans="4:4" ht="12.75" customHeight="1" x14ac:dyDescent="0.3">
      <c r="D494" s="164"/>
    </row>
    <row r="495" spans="4:4" ht="12.75" customHeight="1" x14ac:dyDescent="0.3">
      <c r="D495" s="164"/>
    </row>
    <row r="496" spans="4:4" ht="12.75" customHeight="1" x14ac:dyDescent="0.3">
      <c r="D496" s="164"/>
    </row>
    <row r="497" spans="4:4" ht="12.75" customHeight="1" x14ac:dyDescent="0.3">
      <c r="D497" s="164"/>
    </row>
    <row r="498" spans="4:4" ht="12.75" customHeight="1" x14ac:dyDescent="0.3">
      <c r="D498" s="164"/>
    </row>
    <row r="499" spans="4:4" ht="12.75" customHeight="1" x14ac:dyDescent="0.3">
      <c r="D499" s="164"/>
    </row>
    <row r="500" spans="4:4" ht="12.75" customHeight="1" x14ac:dyDescent="0.3">
      <c r="D500" s="164"/>
    </row>
    <row r="501" spans="4:4" ht="12.75" customHeight="1" x14ac:dyDescent="0.3">
      <c r="D501" s="164"/>
    </row>
    <row r="502" spans="4:4" ht="12.75" customHeight="1" x14ac:dyDescent="0.3">
      <c r="D502" s="164"/>
    </row>
    <row r="503" spans="4:4" ht="12.75" customHeight="1" x14ac:dyDescent="0.3">
      <c r="D503" s="164"/>
    </row>
    <row r="504" spans="4:4" ht="12.75" customHeight="1" x14ac:dyDescent="0.3">
      <c r="D504" s="164"/>
    </row>
    <row r="505" spans="4:4" ht="12.75" customHeight="1" x14ac:dyDescent="0.3">
      <c r="D505" s="164"/>
    </row>
    <row r="506" spans="4:4" ht="12.75" customHeight="1" x14ac:dyDescent="0.3">
      <c r="D506" s="164"/>
    </row>
    <row r="507" spans="4:4" ht="12.75" customHeight="1" x14ac:dyDescent="0.3">
      <c r="D507" s="164"/>
    </row>
    <row r="508" spans="4:4" ht="12.75" customHeight="1" x14ac:dyDescent="0.3">
      <c r="D508" s="164"/>
    </row>
    <row r="509" spans="4:4" ht="12.75" customHeight="1" x14ac:dyDescent="0.3">
      <c r="D509" s="164"/>
    </row>
    <row r="510" spans="4:4" ht="12.75" customHeight="1" x14ac:dyDescent="0.3">
      <c r="D510" s="164"/>
    </row>
    <row r="511" spans="4:4" ht="12.75" customHeight="1" x14ac:dyDescent="0.3">
      <c r="D511" s="164"/>
    </row>
    <row r="512" spans="4:4" ht="12.75" customHeight="1" x14ac:dyDescent="0.3">
      <c r="D512" s="164"/>
    </row>
    <row r="513" spans="4:4" ht="12.75" customHeight="1" x14ac:dyDescent="0.3">
      <c r="D513" s="164"/>
    </row>
    <row r="514" spans="4:4" ht="12.75" customHeight="1" x14ac:dyDescent="0.3">
      <c r="D514" s="164"/>
    </row>
    <row r="515" spans="4:4" ht="12.75" customHeight="1" x14ac:dyDescent="0.3">
      <c r="D515" s="164"/>
    </row>
    <row r="516" spans="4:4" ht="12.75" customHeight="1" x14ac:dyDescent="0.3">
      <c r="D516" s="164"/>
    </row>
    <row r="517" spans="4:4" ht="12.75" customHeight="1" x14ac:dyDescent="0.3">
      <c r="D517" s="164"/>
    </row>
    <row r="518" spans="4:4" ht="12.75" customHeight="1" x14ac:dyDescent="0.3">
      <c r="D518" s="164"/>
    </row>
    <row r="519" spans="4:4" ht="12.75" customHeight="1" x14ac:dyDescent="0.3">
      <c r="D519" s="164"/>
    </row>
    <row r="520" spans="4:4" ht="12.75" customHeight="1" x14ac:dyDescent="0.3">
      <c r="D520" s="164"/>
    </row>
    <row r="521" spans="4:4" ht="12.75" customHeight="1" x14ac:dyDescent="0.3">
      <c r="D521" s="164"/>
    </row>
    <row r="522" spans="4:4" ht="12.75" customHeight="1" x14ac:dyDescent="0.3">
      <c r="D522" s="164"/>
    </row>
    <row r="523" spans="4:4" ht="12.75" customHeight="1" x14ac:dyDescent="0.3">
      <c r="D523" s="164"/>
    </row>
    <row r="524" spans="4:4" ht="12.75" customHeight="1" x14ac:dyDescent="0.3">
      <c r="D524" s="164"/>
    </row>
    <row r="525" spans="4:4" ht="12.75" customHeight="1" x14ac:dyDescent="0.3">
      <c r="D525" s="164"/>
    </row>
    <row r="526" spans="4:4" ht="12.75" customHeight="1" x14ac:dyDescent="0.3">
      <c r="D526" s="164"/>
    </row>
    <row r="527" spans="4:4" ht="12.75" customHeight="1" x14ac:dyDescent="0.3">
      <c r="D527" s="164"/>
    </row>
    <row r="528" spans="4:4" ht="12.75" customHeight="1" x14ac:dyDescent="0.3">
      <c r="D528" s="164"/>
    </row>
    <row r="529" spans="4:4" ht="12.75" customHeight="1" x14ac:dyDescent="0.3">
      <c r="D529" s="164"/>
    </row>
    <row r="530" spans="4:4" ht="12.75" customHeight="1" x14ac:dyDescent="0.3">
      <c r="D530" s="164"/>
    </row>
    <row r="531" spans="4:4" ht="12.75" customHeight="1" x14ac:dyDescent="0.3">
      <c r="D531" s="164"/>
    </row>
    <row r="532" spans="4:4" ht="12.75" customHeight="1" x14ac:dyDescent="0.3">
      <c r="D532" s="164"/>
    </row>
    <row r="533" spans="4:4" ht="12.75" customHeight="1" x14ac:dyDescent="0.3">
      <c r="D533" s="164"/>
    </row>
    <row r="534" spans="4:4" ht="12.75" customHeight="1" x14ac:dyDescent="0.3">
      <c r="D534" s="164"/>
    </row>
    <row r="535" spans="4:4" ht="12.75" customHeight="1" x14ac:dyDescent="0.3">
      <c r="D535" s="164"/>
    </row>
    <row r="536" spans="4:4" ht="12.75" customHeight="1" x14ac:dyDescent="0.3">
      <c r="D536" s="164"/>
    </row>
    <row r="537" spans="4:4" ht="12.75" customHeight="1" x14ac:dyDescent="0.3">
      <c r="D537" s="164"/>
    </row>
    <row r="538" spans="4:4" ht="12.75" customHeight="1" x14ac:dyDescent="0.3">
      <c r="D538" s="164"/>
    </row>
    <row r="539" spans="4:4" ht="12.75" customHeight="1" x14ac:dyDescent="0.3">
      <c r="D539" s="164"/>
    </row>
    <row r="540" spans="4:4" ht="12.75" customHeight="1" x14ac:dyDescent="0.3">
      <c r="D540" s="164"/>
    </row>
    <row r="541" spans="4:4" ht="12.75" customHeight="1" x14ac:dyDescent="0.3">
      <c r="D541" s="164"/>
    </row>
    <row r="542" spans="4:4" ht="12.75" customHeight="1" x14ac:dyDescent="0.3">
      <c r="D542" s="164"/>
    </row>
    <row r="543" spans="4:4" ht="12.75" customHeight="1" x14ac:dyDescent="0.3">
      <c r="D543" s="164"/>
    </row>
    <row r="544" spans="4:4" ht="12.75" customHeight="1" x14ac:dyDescent="0.3">
      <c r="D544" s="164"/>
    </row>
    <row r="545" spans="4:4" ht="12.75" customHeight="1" x14ac:dyDescent="0.3">
      <c r="D545" s="164"/>
    </row>
    <row r="546" spans="4:4" ht="12.75" customHeight="1" x14ac:dyDescent="0.3">
      <c r="D546" s="164"/>
    </row>
    <row r="547" spans="4:4" ht="12.75" customHeight="1" x14ac:dyDescent="0.3">
      <c r="D547" s="164"/>
    </row>
    <row r="548" spans="4:4" ht="12.75" customHeight="1" x14ac:dyDescent="0.3">
      <c r="D548" s="164"/>
    </row>
    <row r="549" spans="4:4" ht="12.75" customHeight="1" x14ac:dyDescent="0.3">
      <c r="D549" s="164"/>
    </row>
    <row r="550" spans="4:4" ht="12.75" customHeight="1" x14ac:dyDescent="0.3">
      <c r="D550" s="164"/>
    </row>
    <row r="551" spans="4:4" ht="12.75" customHeight="1" x14ac:dyDescent="0.3">
      <c r="D551" s="164"/>
    </row>
    <row r="552" spans="4:4" ht="12.75" customHeight="1" x14ac:dyDescent="0.3">
      <c r="D552" s="164"/>
    </row>
    <row r="553" spans="4:4" ht="12.75" customHeight="1" x14ac:dyDescent="0.3">
      <c r="D553" s="164"/>
    </row>
    <row r="554" spans="4:4" ht="12.75" customHeight="1" x14ac:dyDescent="0.3">
      <c r="D554" s="164"/>
    </row>
    <row r="555" spans="4:4" ht="12.75" customHeight="1" x14ac:dyDescent="0.3">
      <c r="D555" s="164"/>
    </row>
    <row r="556" spans="4:4" ht="12.75" customHeight="1" x14ac:dyDescent="0.3">
      <c r="D556" s="164"/>
    </row>
    <row r="557" spans="4:4" ht="12.75" customHeight="1" x14ac:dyDescent="0.3">
      <c r="D557" s="164"/>
    </row>
    <row r="558" spans="4:4" ht="12.75" customHeight="1" x14ac:dyDescent="0.3">
      <c r="D558" s="164"/>
    </row>
    <row r="559" spans="4:4" ht="12.75" customHeight="1" x14ac:dyDescent="0.3">
      <c r="D559" s="164"/>
    </row>
    <row r="560" spans="4:4" ht="12.75" customHeight="1" x14ac:dyDescent="0.3">
      <c r="D560" s="164"/>
    </row>
    <row r="561" spans="4:4" ht="12.75" customHeight="1" x14ac:dyDescent="0.3">
      <c r="D561" s="164"/>
    </row>
    <row r="562" spans="4:4" ht="12.75" customHeight="1" x14ac:dyDescent="0.3">
      <c r="D562" s="164"/>
    </row>
    <row r="563" spans="4:4" ht="12.75" customHeight="1" x14ac:dyDescent="0.3">
      <c r="D563" s="164"/>
    </row>
    <row r="564" spans="4:4" ht="12.75" customHeight="1" x14ac:dyDescent="0.3">
      <c r="D564" s="164"/>
    </row>
    <row r="565" spans="4:4" ht="12.75" customHeight="1" x14ac:dyDescent="0.3">
      <c r="D565" s="164"/>
    </row>
    <row r="566" spans="4:4" ht="12.75" customHeight="1" x14ac:dyDescent="0.3">
      <c r="D566" s="164"/>
    </row>
    <row r="567" spans="4:4" ht="12.75" customHeight="1" x14ac:dyDescent="0.3">
      <c r="D567" s="164"/>
    </row>
    <row r="568" spans="4:4" ht="12.75" customHeight="1" x14ac:dyDescent="0.3">
      <c r="D568" s="164"/>
    </row>
    <row r="569" spans="4:4" ht="12.75" customHeight="1" x14ac:dyDescent="0.3">
      <c r="D569" s="164"/>
    </row>
    <row r="570" spans="4:4" ht="12.75" customHeight="1" x14ac:dyDescent="0.3">
      <c r="D570" s="164"/>
    </row>
    <row r="571" spans="4:4" ht="12.75" customHeight="1" x14ac:dyDescent="0.3">
      <c r="D571" s="164"/>
    </row>
    <row r="572" spans="4:4" ht="12.75" customHeight="1" x14ac:dyDescent="0.3">
      <c r="D572" s="164"/>
    </row>
    <row r="573" spans="4:4" ht="12.75" customHeight="1" x14ac:dyDescent="0.3">
      <c r="D573" s="164"/>
    </row>
    <row r="574" spans="4:4" ht="12.75" customHeight="1" x14ac:dyDescent="0.3">
      <c r="D574" s="164"/>
    </row>
    <row r="575" spans="4:4" ht="12.75" customHeight="1" x14ac:dyDescent="0.3">
      <c r="D575" s="164"/>
    </row>
    <row r="576" spans="4:4" ht="12.75" customHeight="1" x14ac:dyDescent="0.3">
      <c r="D576" s="164"/>
    </row>
    <row r="577" spans="4:4" ht="12.75" customHeight="1" x14ac:dyDescent="0.3">
      <c r="D577" s="164"/>
    </row>
    <row r="578" spans="4:4" ht="12.75" customHeight="1" x14ac:dyDescent="0.3">
      <c r="D578" s="164"/>
    </row>
    <row r="579" spans="4:4" ht="12.75" customHeight="1" x14ac:dyDescent="0.3">
      <c r="D579" s="164"/>
    </row>
    <row r="580" spans="4:4" ht="12.75" customHeight="1" x14ac:dyDescent="0.3">
      <c r="D580" s="164"/>
    </row>
    <row r="581" spans="4:4" ht="12.75" customHeight="1" x14ac:dyDescent="0.3">
      <c r="D581" s="164"/>
    </row>
    <row r="582" spans="4:4" ht="12.75" customHeight="1" x14ac:dyDescent="0.3">
      <c r="D582" s="164"/>
    </row>
    <row r="583" spans="4:4" ht="12.75" customHeight="1" x14ac:dyDescent="0.3">
      <c r="D583" s="164"/>
    </row>
    <row r="584" spans="4:4" ht="12.75" customHeight="1" x14ac:dyDescent="0.3">
      <c r="D584" s="164"/>
    </row>
    <row r="585" spans="4:4" ht="12.75" customHeight="1" x14ac:dyDescent="0.3">
      <c r="D585" s="164"/>
    </row>
    <row r="586" spans="4:4" ht="12.75" customHeight="1" x14ac:dyDescent="0.3">
      <c r="D586" s="164"/>
    </row>
    <row r="587" spans="4:4" ht="12.75" customHeight="1" x14ac:dyDescent="0.3">
      <c r="D587" s="164"/>
    </row>
    <row r="588" spans="4:4" ht="12.75" customHeight="1" x14ac:dyDescent="0.3">
      <c r="D588" s="164"/>
    </row>
    <row r="589" spans="4:4" ht="12.75" customHeight="1" x14ac:dyDescent="0.3">
      <c r="D589" s="164"/>
    </row>
    <row r="590" spans="4:4" ht="12.75" customHeight="1" x14ac:dyDescent="0.3">
      <c r="D590" s="164"/>
    </row>
    <row r="591" spans="4:4" ht="12.75" customHeight="1" x14ac:dyDescent="0.3">
      <c r="D591" s="164"/>
    </row>
    <row r="592" spans="4:4" ht="12.75" customHeight="1" x14ac:dyDescent="0.3">
      <c r="D592" s="164"/>
    </row>
    <row r="593" spans="4:4" ht="12.75" customHeight="1" x14ac:dyDescent="0.3">
      <c r="D593" s="164"/>
    </row>
    <row r="594" spans="4:4" ht="12.75" customHeight="1" x14ac:dyDescent="0.3">
      <c r="D594" s="164"/>
    </row>
    <row r="595" spans="4:4" ht="12.75" customHeight="1" x14ac:dyDescent="0.3">
      <c r="D595" s="164"/>
    </row>
    <row r="596" spans="4:4" ht="12.75" customHeight="1" x14ac:dyDescent="0.3">
      <c r="D596" s="164"/>
    </row>
    <row r="597" spans="4:4" ht="12.75" customHeight="1" x14ac:dyDescent="0.3">
      <c r="D597" s="164"/>
    </row>
    <row r="598" spans="4:4" ht="12.75" customHeight="1" x14ac:dyDescent="0.3">
      <c r="D598" s="164"/>
    </row>
    <row r="599" spans="4:4" ht="12.75" customHeight="1" x14ac:dyDescent="0.3">
      <c r="D599" s="164"/>
    </row>
    <row r="600" spans="4:4" ht="12.75" customHeight="1" x14ac:dyDescent="0.3">
      <c r="D600" s="164"/>
    </row>
    <row r="601" spans="4:4" ht="12.75" customHeight="1" x14ac:dyDescent="0.3">
      <c r="D601" s="164"/>
    </row>
    <row r="602" spans="4:4" ht="12.75" customHeight="1" x14ac:dyDescent="0.3">
      <c r="D602" s="164"/>
    </row>
    <row r="603" spans="4:4" ht="12.75" customHeight="1" x14ac:dyDescent="0.3">
      <c r="D603" s="164"/>
    </row>
    <row r="604" spans="4:4" ht="12.75" customHeight="1" x14ac:dyDescent="0.3">
      <c r="D604" s="164"/>
    </row>
    <row r="605" spans="4:4" ht="12.75" customHeight="1" x14ac:dyDescent="0.3">
      <c r="D605" s="164"/>
    </row>
    <row r="606" spans="4:4" ht="12.75" customHeight="1" x14ac:dyDescent="0.3">
      <c r="D606" s="164"/>
    </row>
    <row r="607" spans="4:4" ht="12.75" customHeight="1" x14ac:dyDescent="0.3">
      <c r="D607" s="164"/>
    </row>
    <row r="608" spans="4:4" ht="12.75" customHeight="1" x14ac:dyDescent="0.3">
      <c r="D608" s="164"/>
    </row>
    <row r="609" spans="4:4" ht="12.75" customHeight="1" x14ac:dyDescent="0.3">
      <c r="D609" s="164"/>
    </row>
    <row r="610" spans="4:4" ht="12.75" customHeight="1" x14ac:dyDescent="0.3">
      <c r="D610" s="164"/>
    </row>
    <row r="611" spans="4:4" ht="12.75" customHeight="1" x14ac:dyDescent="0.3">
      <c r="D611" s="164"/>
    </row>
    <row r="612" spans="4:4" ht="12.75" customHeight="1" x14ac:dyDescent="0.3">
      <c r="D612" s="164"/>
    </row>
    <row r="613" spans="4:4" ht="12.75" customHeight="1" x14ac:dyDescent="0.3">
      <c r="D613" s="164"/>
    </row>
    <row r="614" spans="4:4" ht="12.75" customHeight="1" x14ac:dyDescent="0.3">
      <c r="D614" s="164"/>
    </row>
    <row r="615" spans="4:4" ht="12.75" customHeight="1" x14ac:dyDescent="0.3">
      <c r="D615" s="164"/>
    </row>
    <row r="616" spans="4:4" ht="12.75" customHeight="1" x14ac:dyDescent="0.3">
      <c r="D616" s="164"/>
    </row>
    <row r="617" spans="4:4" ht="12.75" customHeight="1" x14ac:dyDescent="0.3">
      <c r="D617" s="164"/>
    </row>
    <row r="618" spans="4:4" ht="12.75" customHeight="1" x14ac:dyDescent="0.3">
      <c r="D618" s="164"/>
    </row>
    <row r="619" spans="4:4" ht="12.75" customHeight="1" x14ac:dyDescent="0.3">
      <c r="D619" s="164"/>
    </row>
    <row r="620" spans="4:4" ht="12.75" customHeight="1" x14ac:dyDescent="0.3">
      <c r="D620" s="164"/>
    </row>
    <row r="621" spans="4:4" ht="12.75" customHeight="1" x14ac:dyDescent="0.3">
      <c r="D621" s="164"/>
    </row>
    <row r="622" spans="4:4" ht="12.75" customHeight="1" x14ac:dyDescent="0.3">
      <c r="D622" s="164"/>
    </row>
    <row r="623" spans="4:4" ht="12.75" customHeight="1" x14ac:dyDescent="0.3">
      <c r="D623" s="164"/>
    </row>
    <row r="624" spans="4:4" ht="12.75" customHeight="1" x14ac:dyDescent="0.3">
      <c r="D624" s="164"/>
    </row>
    <row r="625" spans="4:4" ht="12.75" customHeight="1" x14ac:dyDescent="0.3">
      <c r="D625" s="164"/>
    </row>
    <row r="626" spans="4:4" ht="12.75" customHeight="1" x14ac:dyDescent="0.3">
      <c r="D626" s="164"/>
    </row>
    <row r="627" spans="4:4" ht="12.75" customHeight="1" x14ac:dyDescent="0.3">
      <c r="D627" s="164"/>
    </row>
    <row r="628" spans="4:4" ht="12.75" customHeight="1" x14ac:dyDescent="0.3">
      <c r="D628" s="164"/>
    </row>
    <row r="629" spans="4:4" ht="12.75" customHeight="1" x14ac:dyDescent="0.3">
      <c r="D629" s="164"/>
    </row>
    <row r="630" spans="4:4" ht="12.75" customHeight="1" x14ac:dyDescent="0.3">
      <c r="D630" s="164"/>
    </row>
    <row r="631" spans="4:4" ht="12.75" customHeight="1" x14ac:dyDescent="0.3">
      <c r="D631" s="164"/>
    </row>
    <row r="632" spans="4:4" ht="12.75" customHeight="1" x14ac:dyDescent="0.3">
      <c r="D632" s="164"/>
    </row>
    <row r="633" spans="4:4" ht="12.75" customHeight="1" x14ac:dyDescent="0.3">
      <c r="D633" s="164"/>
    </row>
    <row r="634" spans="4:4" ht="12.75" customHeight="1" x14ac:dyDescent="0.3">
      <c r="D634" s="164"/>
    </row>
    <row r="635" spans="4:4" ht="12.75" customHeight="1" x14ac:dyDescent="0.3">
      <c r="D635" s="164"/>
    </row>
    <row r="636" spans="4:4" ht="12.75" customHeight="1" x14ac:dyDescent="0.3">
      <c r="D636" s="164"/>
    </row>
    <row r="637" spans="4:4" ht="12.75" customHeight="1" x14ac:dyDescent="0.3">
      <c r="D637" s="164"/>
    </row>
    <row r="638" spans="4:4" ht="12.75" customHeight="1" x14ac:dyDescent="0.3">
      <c r="D638" s="164"/>
    </row>
    <row r="639" spans="4:4" ht="12.75" customHeight="1" x14ac:dyDescent="0.3">
      <c r="D639" s="164"/>
    </row>
    <row r="640" spans="4:4" ht="12.75" customHeight="1" x14ac:dyDescent="0.3">
      <c r="D640" s="164"/>
    </row>
    <row r="641" spans="4:4" ht="12.75" customHeight="1" x14ac:dyDescent="0.3">
      <c r="D641" s="164"/>
    </row>
    <row r="642" spans="4:4" ht="12.75" customHeight="1" x14ac:dyDescent="0.3">
      <c r="D642" s="164"/>
    </row>
    <row r="643" spans="4:4" ht="12.75" customHeight="1" x14ac:dyDescent="0.3">
      <c r="D643" s="164"/>
    </row>
    <row r="644" spans="4:4" ht="12.75" customHeight="1" x14ac:dyDescent="0.3">
      <c r="D644" s="164"/>
    </row>
    <row r="645" spans="4:4" ht="12.75" customHeight="1" x14ac:dyDescent="0.3">
      <c r="D645" s="164"/>
    </row>
    <row r="646" spans="4:4" ht="12.75" customHeight="1" x14ac:dyDescent="0.3">
      <c r="D646" s="164"/>
    </row>
    <row r="647" spans="4:4" ht="12.75" customHeight="1" x14ac:dyDescent="0.3">
      <c r="D647" s="164"/>
    </row>
    <row r="648" spans="4:4" ht="12.75" customHeight="1" x14ac:dyDescent="0.3">
      <c r="D648" s="164"/>
    </row>
    <row r="649" spans="4:4" ht="12.75" customHeight="1" x14ac:dyDescent="0.3">
      <c r="D649" s="164"/>
    </row>
    <row r="650" spans="4:4" ht="12.75" customHeight="1" x14ac:dyDescent="0.3">
      <c r="D650" s="164"/>
    </row>
    <row r="651" spans="4:4" ht="12.75" customHeight="1" x14ac:dyDescent="0.3">
      <c r="D651" s="164"/>
    </row>
    <row r="652" spans="4:4" ht="12.75" customHeight="1" x14ac:dyDescent="0.3">
      <c r="D652" s="164"/>
    </row>
    <row r="653" spans="4:4" ht="12.75" customHeight="1" x14ac:dyDescent="0.3">
      <c r="D653" s="164"/>
    </row>
    <row r="654" spans="4:4" ht="12.75" customHeight="1" x14ac:dyDescent="0.3">
      <c r="D654" s="164"/>
    </row>
    <row r="655" spans="4:4" ht="12.75" customHeight="1" x14ac:dyDescent="0.3">
      <c r="D655" s="164"/>
    </row>
    <row r="656" spans="4:4" ht="12.75" customHeight="1" x14ac:dyDescent="0.3">
      <c r="D656" s="164"/>
    </row>
    <row r="657" spans="4:4" ht="12.75" customHeight="1" x14ac:dyDescent="0.3">
      <c r="D657" s="164"/>
    </row>
    <row r="658" spans="4:4" ht="12.75" customHeight="1" x14ac:dyDescent="0.3">
      <c r="D658" s="164"/>
    </row>
    <row r="659" spans="4:4" ht="12.75" customHeight="1" x14ac:dyDescent="0.3">
      <c r="D659" s="164"/>
    </row>
    <row r="660" spans="4:4" ht="12.75" customHeight="1" x14ac:dyDescent="0.3">
      <c r="D660" s="164"/>
    </row>
    <row r="661" spans="4:4" ht="12.75" customHeight="1" x14ac:dyDescent="0.3">
      <c r="D661" s="164"/>
    </row>
    <row r="662" spans="4:4" ht="12.75" customHeight="1" x14ac:dyDescent="0.3">
      <c r="D662" s="164"/>
    </row>
    <row r="663" spans="4:4" ht="12.75" customHeight="1" x14ac:dyDescent="0.3">
      <c r="D663" s="164"/>
    </row>
    <row r="664" spans="4:4" ht="12.75" customHeight="1" x14ac:dyDescent="0.3">
      <c r="D664" s="164"/>
    </row>
    <row r="665" spans="4:4" ht="12.75" customHeight="1" x14ac:dyDescent="0.3">
      <c r="D665" s="164"/>
    </row>
    <row r="666" spans="4:4" ht="12.75" customHeight="1" x14ac:dyDescent="0.3">
      <c r="D666" s="164"/>
    </row>
    <row r="667" spans="4:4" ht="12.75" customHeight="1" x14ac:dyDescent="0.3">
      <c r="D667" s="164"/>
    </row>
    <row r="668" spans="4:4" ht="12.75" customHeight="1" x14ac:dyDescent="0.3">
      <c r="D668" s="164"/>
    </row>
    <row r="669" spans="4:4" ht="12.75" customHeight="1" x14ac:dyDescent="0.3">
      <c r="D669" s="164"/>
    </row>
    <row r="670" spans="4:4" ht="12.75" customHeight="1" x14ac:dyDescent="0.3">
      <c r="D670" s="164"/>
    </row>
    <row r="671" spans="4:4" ht="12.75" customHeight="1" x14ac:dyDescent="0.3">
      <c r="D671" s="164"/>
    </row>
    <row r="672" spans="4:4" ht="12.75" customHeight="1" x14ac:dyDescent="0.3">
      <c r="D672" s="164"/>
    </row>
    <row r="673" spans="4:4" ht="12.75" customHeight="1" x14ac:dyDescent="0.3">
      <c r="D673" s="164"/>
    </row>
    <row r="674" spans="4:4" ht="12.75" customHeight="1" x14ac:dyDescent="0.3">
      <c r="D674" s="164"/>
    </row>
    <row r="675" spans="4:4" ht="12.75" customHeight="1" x14ac:dyDescent="0.3">
      <c r="D675" s="164"/>
    </row>
    <row r="676" spans="4:4" ht="12.75" customHeight="1" x14ac:dyDescent="0.3">
      <c r="D676" s="164"/>
    </row>
    <row r="677" spans="4:4" ht="12.75" customHeight="1" x14ac:dyDescent="0.3">
      <c r="D677" s="164"/>
    </row>
    <row r="678" spans="4:4" ht="12.75" customHeight="1" x14ac:dyDescent="0.3">
      <c r="D678" s="164"/>
    </row>
    <row r="679" spans="4:4" ht="12.75" customHeight="1" x14ac:dyDescent="0.3">
      <c r="D679" s="164"/>
    </row>
    <row r="680" spans="4:4" ht="12.75" customHeight="1" x14ac:dyDescent="0.3">
      <c r="D680" s="164"/>
    </row>
    <row r="681" spans="4:4" ht="12.75" customHeight="1" x14ac:dyDescent="0.3">
      <c r="D681" s="164"/>
    </row>
    <row r="682" spans="4:4" ht="12.75" customHeight="1" x14ac:dyDescent="0.3">
      <c r="D682" s="164"/>
    </row>
    <row r="683" spans="4:4" ht="12.75" customHeight="1" x14ac:dyDescent="0.3">
      <c r="D683" s="164"/>
    </row>
    <row r="684" spans="4:4" ht="12.75" customHeight="1" x14ac:dyDescent="0.3">
      <c r="D684" s="164"/>
    </row>
    <row r="685" spans="4:4" ht="12.75" customHeight="1" x14ac:dyDescent="0.3">
      <c r="D685" s="164"/>
    </row>
    <row r="686" spans="4:4" ht="12.75" customHeight="1" x14ac:dyDescent="0.3">
      <c r="D686" s="164"/>
    </row>
    <row r="687" spans="4:4" ht="12.75" customHeight="1" x14ac:dyDescent="0.3">
      <c r="D687" s="164"/>
    </row>
    <row r="688" spans="4:4" ht="12.75" customHeight="1" x14ac:dyDescent="0.3">
      <c r="D688" s="164"/>
    </row>
    <row r="689" spans="4:4" ht="12.75" customHeight="1" x14ac:dyDescent="0.3">
      <c r="D689" s="164"/>
    </row>
    <row r="690" spans="4:4" ht="12.75" customHeight="1" x14ac:dyDescent="0.3">
      <c r="D690" s="164"/>
    </row>
    <row r="691" spans="4:4" ht="12.75" customHeight="1" x14ac:dyDescent="0.3">
      <c r="D691" s="164"/>
    </row>
    <row r="692" spans="4:4" ht="12.75" customHeight="1" x14ac:dyDescent="0.3">
      <c r="D692" s="164"/>
    </row>
    <row r="693" spans="4:4" ht="12.75" customHeight="1" x14ac:dyDescent="0.3">
      <c r="D693" s="164"/>
    </row>
    <row r="694" spans="4:4" ht="12.75" customHeight="1" x14ac:dyDescent="0.3">
      <c r="D694" s="164"/>
    </row>
    <row r="695" spans="4:4" ht="12.75" customHeight="1" x14ac:dyDescent="0.3">
      <c r="D695" s="164"/>
    </row>
    <row r="696" spans="4:4" ht="12.75" customHeight="1" x14ac:dyDescent="0.3">
      <c r="D696" s="164"/>
    </row>
    <row r="697" spans="4:4" ht="12.75" customHeight="1" x14ac:dyDescent="0.3">
      <c r="D697" s="164"/>
    </row>
    <row r="698" spans="4:4" ht="12.75" customHeight="1" x14ac:dyDescent="0.3">
      <c r="D698" s="164"/>
    </row>
    <row r="699" spans="4:4" ht="12.75" customHeight="1" x14ac:dyDescent="0.3">
      <c r="D699" s="164"/>
    </row>
    <row r="700" spans="4:4" ht="12.75" customHeight="1" x14ac:dyDescent="0.3">
      <c r="D700" s="164"/>
    </row>
    <row r="701" spans="4:4" ht="12.75" customHeight="1" x14ac:dyDescent="0.3">
      <c r="D701" s="164"/>
    </row>
    <row r="702" spans="4:4" ht="12.75" customHeight="1" x14ac:dyDescent="0.3">
      <c r="D702" s="164"/>
    </row>
    <row r="703" spans="4:4" ht="12.75" customHeight="1" x14ac:dyDescent="0.3">
      <c r="D703" s="164"/>
    </row>
    <row r="704" spans="4:4" ht="12.75" customHeight="1" x14ac:dyDescent="0.3">
      <c r="D704" s="164"/>
    </row>
    <row r="705" spans="4:4" ht="12.75" customHeight="1" x14ac:dyDescent="0.3">
      <c r="D705" s="164"/>
    </row>
    <row r="706" spans="4:4" ht="12.75" customHeight="1" x14ac:dyDescent="0.3">
      <c r="D706" s="164"/>
    </row>
    <row r="707" spans="4:4" ht="12.75" customHeight="1" x14ac:dyDescent="0.3">
      <c r="D707" s="164"/>
    </row>
    <row r="708" spans="4:4" ht="12.75" customHeight="1" x14ac:dyDescent="0.3">
      <c r="D708" s="164"/>
    </row>
    <row r="709" spans="4:4" ht="12.75" customHeight="1" x14ac:dyDescent="0.3">
      <c r="D709" s="164"/>
    </row>
    <row r="710" spans="4:4" ht="12.75" customHeight="1" x14ac:dyDescent="0.3">
      <c r="D710" s="164"/>
    </row>
    <row r="711" spans="4:4" ht="12.75" customHeight="1" x14ac:dyDescent="0.3">
      <c r="D711" s="164"/>
    </row>
    <row r="712" spans="4:4" ht="12.75" customHeight="1" x14ac:dyDescent="0.3">
      <c r="D712" s="164"/>
    </row>
    <row r="713" spans="4:4" ht="12.75" customHeight="1" x14ac:dyDescent="0.3">
      <c r="D713" s="164"/>
    </row>
    <row r="714" spans="4:4" ht="12.75" customHeight="1" x14ac:dyDescent="0.3">
      <c r="D714" s="164"/>
    </row>
    <row r="715" spans="4:4" ht="12.75" customHeight="1" x14ac:dyDescent="0.3">
      <c r="D715" s="164"/>
    </row>
    <row r="716" spans="4:4" ht="12.75" customHeight="1" x14ac:dyDescent="0.3">
      <c r="D716" s="164"/>
    </row>
    <row r="717" spans="4:4" ht="12.75" customHeight="1" x14ac:dyDescent="0.3">
      <c r="D717" s="164"/>
    </row>
    <row r="718" spans="4:4" ht="12.75" customHeight="1" x14ac:dyDescent="0.3">
      <c r="D718" s="164"/>
    </row>
    <row r="719" spans="4:4" ht="12.75" customHeight="1" x14ac:dyDescent="0.3">
      <c r="D719" s="164"/>
    </row>
    <row r="720" spans="4:4" ht="12.75" customHeight="1" x14ac:dyDescent="0.3">
      <c r="D720" s="164"/>
    </row>
    <row r="721" spans="4:4" ht="12.75" customHeight="1" x14ac:dyDescent="0.3">
      <c r="D721" s="164"/>
    </row>
    <row r="722" spans="4:4" ht="12.75" customHeight="1" x14ac:dyDescent="0.3">
      <c r="D722" s="164"/>
    </row>
    <row r="723" spans="4:4" ht="12.75" customHeight="1" x14ac:dyDescent="0.3">
      <c r="D723" s="164"/>
    </row>
    <row r="724" spans="4:4" ht="12.75" customHeight="1" x14ac:dyDescent="0.3">
      <c r="D724" s="164"/>
    </row>
    <row r="725" spans="4:4" ht="12.75" customHeight="1" x14ac:dyDescent="0.3">
      <c r="D725" s="164"/>
    </row>
    <row r="726" spans="4:4" ht="12.75" customHeight="1" x14ac:dyDescent="0.3">
      <c r="D726" s="164"/>
    </row>
    <row r="727" spans="4:4" ht="12.75" customHeight="1" x14ac:dyDescent="0.3">
      <c r="D727" s="164"/>
    </row>
    <row r="728" spans="4:4" ht="12.75" customHeight="1" x14ac:dyDescent="0.3">
      <c r="D728" s="164"/>
    </row>
    <row r="729" spans="4:4" ht="12.75" customHeight="1" x14ac:dyDescent="0.3">
      <c r="D729" s="164"/>
    </row>
    <row r="730" spans="4:4" ht="12.75" customHeight="1" x14ac:dyDescent="0.3">
      <c r="D730" s="164"/>
    </row>
    <row r="731" spans="4:4" ht="12.75" customHeight="1" x14ac:dyDescent="0.3">
      <c r="D731" s="164"/>
    </row>
    <row r="732" spans="4:4" ht="12.75" customHeight="1" x14ac:dyDescent="0.3">
      <c r="D732" s="164"/>
    </row>
    <row r="733" spans="4:4" ht="12.75" customHeight="1" x14ac:dyDescent="0.3">
      <c r="D733" s="164"/>
    </row>
    <row r="734" spans="4:4" ht="12.75" customHeight="1" x14ac:dyDescent="0.3">
      <c r="D734" s="164"/>
    </row>
    <row r="735" spans="4:4" ht="12.75" customHeight="1" x14ac:dyDescent="0.3">
      <c r="D735" s="164"/>
    </row>
    <row r="736" spans="4:4" ht="12.75" customHeight="1" x14ac:dyDescent="0.3">
      <c r="D736" s="164"/>
    </row>
    <row r="737" spans="4:4" ht="12.75" customHeight="1" x14ac:dyDescent="0.3">
      <c r="D737" s="164"/>
    </row>
    <row r="738" spans="4:4" ht="12.75" customHeight="1" x14ac:dyDescent="0.3">
      <c r="D738" s="164"/>
    </row>
    <row r="739" spans="4:4" ht="12.75" customHeight="1" x14ac:dyDescent="0.3">
      <c r="D739" s="164"/>
    </row>
    <row r="740" spans="4:4" ht="12.75" customHeight="1" x14ac:dyDescent="0.3">
      <c r="D740" s="164"/>
    </row>
    <row r="741" spans="4:4" ht="12.75" customHeight="1" x14ac:dyDescent="0.3">
      <c r="D741" s="164"/>
    </row>
    <row r="742" spans="4:4" ht="12.75" customHeight="1" x14ac:dyDescent="0.3">
      <c r="D742" s="164"/>
    </row>
    <row r="743" spans="4:4" ht="12.75" customHeight="1" x14ac:dyDescent="0.3">
      <c r="D743" s="164"/>
    </row>
    <row r="744" spans="4:4" ht="12.75" customHeight="1" x14ac:dyDescent="0.3">
      <c r="D744" s="164"/>
    </row>
    <row r="745" spans="4:4" ht="12.75" customHeight="1" x14ac:dyDescent="0.3">
      <c r="D745" s="164"/>
    </row>
    <row r="746" spans="4:4" ht="12.75" customHeight="1" x14ac:dyDescent="0.3">
      <c r="D746" s="164"/>
    </row>
    <row r="747" spans="4:4" ht="12.75" customHeight="1" x14ac:dyDescent="0.3">
      <c r="D747" s="164"/>
    </row>
    <row r="748" spans="4:4" ht="12.75" customHeight="1" x14ac:dyDescent="0.3">
      <c r="D748" s="164"/>
    </row>
    <row r="749" spans="4:4" ht="12.75" customHeight="1" x14ac:dyDescent="0.3">
      <c r="D749" s="164"/>
    </row>
    <row r="750" spans="4:4" ht="12.75" customHeight="1" x14ac:dyDescent="0.3">
      <c r="D750" s="164"/>
    </row>
    <row r="751" spans="4:4" ht="12.75" customHeight="1" x14ac:dyDescent="0.3">
      <c r="D751" s="164"/>
    </row>
    <row r="752" spans="4:4" ht="12.75" customHeight="1" x14ac:dyDescent="0.3">
      <c r="D752" s="164"/>
    </row>
    <row r="753" spans="4:4" ht="12.75" customHeight="1" x14ac:dyDescent="0.3">
      <c r="D753" s="164"/>
    </row>
    <row r="754" spans="4:4" ht="12.75" customHeight="1" x14ac:dyDescent="0.3">
      <c r="D754" s="164"/>
    </row>
    <row r="755" spans="4:4" ht="12.75" customHeight="1" x14ac:dyDescent="0.3">
      <c r="D755" s="164"/>
    </row>
    <row r="756" spans="4:4" ht="12.75" customHeight="1" x14ac:dyDescent="0.3">
      <c r="D756" s="164"/>
    </row>
    <row r="757" spans="4:4" ht="12.75" customHeight="1" x14ac:dyDescent="0.3">
      <c r="D757" s="164"/>
    </row>
    <row r="758" spans="4:4" ht="12.75" customHeight="1" x14ac:dyDescent="0.3">
      <c r="D758" s="164"/>
    </row>
    <row r="759" spans="4:4" ht="12.75" customHeight="1" x14ac:dyDescent="0.3">
      <c r="D759" s="164"/>
    </row>
    <row r="760" spans="4:4" ht="12.75" customHeight="1" x14ac:dyDescent="0.3">
      <c r="D760" s="164"/>
    </row>
    <row r="761" spans="4:4" ht="12.75" customHeight="1" x14ac:dyDescent="0.3">
      <c r="D761" s="164"/>
    </row>
    <row r="762" spans="4:4" ht="12.75" customHeight="1" x14ac:dyDescent="0.3">
      <c r="D762" s="164"/>
    </row>
    <row r="763" spans="4:4" ht="12.75" customHeight="1" x14ac:dyDescent="0.3">
      <c r="D763" s="164"/>
    </row>
    <row r="764" spans="4:4" ht="12.75" customHeight="1" x14ac:dyDescent="0.3">
      <c r="D764" s="164"/>
    </row>
    <row r="765" spans="4:4" ht="12.75" customHeight="1" x14ac:dyDescent="0.3">
      <c r="D765" s="164"/>
    </row>
    <row r="766" spans="4:4" ht="12.75" customHeight="1" x14ac:dyDescent="0.3">
      <c r="D766" s="164"/>
    </row>
    <row r="767" spans="4:4" ht="12.75" customHeight="1" x14ac:dyDescent="0.3">
      <c r="D767" s="164"/>
    </row>
    <row r="768" spans="4:4" ht="12.75" customHeight="1" x14ac:dyDescent="0.3">
      <c r="D768" s="164"/>
    </row>
    <row r="769" spans="4:4" ht="12.75" customHeight="1" x14ac:dyDescent="0.3">
      <c r="D769" s="164"/>
    </row>
    <row r="770" spans="4:4" ht="12.75" customHeight="1" x14ac:dyDescent="0.3">
      <c r="D770" s="164"/>
    </row>
    <row r="771" spans="4:4" ht="12.75" customHeight="1" x14ac:dyDescent="0.3">
      <c r="D771" s="164"/>
    </row>
    <row r="772" spans="4:4" ht="12.75" customHeight="1" x14ac:dyDescent="0.3">
      <c r="D772" s="164"/>
    </row>
    <row r="773" spans="4:4" ht="12.75" customHeight="1" x14ac:dyDescent="0.3">
      <c r="D773" s="164"/>
    </row>
    <row r="774" spans="4:4" ht="12.75" customHeight="1" x14ac:dyDescent="0.3">
      <c r="D774" s="164"/>
    </row>
    <row r="775" spans="4:4" ht="12.75" customHeight="1" x14ac:dyDescent="0.3">
      <c r="D775" s="164"/>
    </row>
    <row r="776" spans="4:4" ht="12.75" customHeight="1" x14ac:dyDescent="0.3">
      <c r="D776" s="164"/>
    </row>
    <row r="777" spans="4:4" ht="12.75" customHeight="1" x14ac:dyDescent="0.3">
      <c r="D777" s="164"/>
    </row>
    <row r="778" spans="4:4" ht="12.75" customHeight="1" x14ac:dyDescent="0.3">
      <c r="D778" s="164"/>
    </row>
    <row r="779" spans="4:4" ht="12.75" customHeight="1" x14ac:dyDescent="0.3">
      <c r="D779" s="164"/>
    </row>
    <row r="780" spans="4:4" ht="12.75" customHeight="1" x14ac:dyDescent="0.3">
      <c r="D780" s="164"/>
    </row>
    <row r="781" spans="4:4" ht="12.75" customHeight="1" x14ac:dyDescent="0.3">
      <c r="D781" s="164"/>
    </row>
    <row r="782" spans="4:4" ht="12.75" customHeight="1" x14ac:dyDescent="0.3">
      <c r="D782" s="164"/>
    </row>
    <row r="783" spans="4:4" ht="12.75" customHeight="1" x14ac:dyDescent="0.3">
      <c r="D783" s="164"/>
    </row>
    <row r="784" spans="4:4" ht="12.75" customHeight="1" x14ac:dyDescent="0.3">
      <c r="D784" s="164"/>
    </row>
    <row r="785" spans="4:4" ht="12.75" customHeight="1" x14ac:dyDescent="0.3">
      <c r="D785" s="164"/>
    </row>
    <row r="786" spans="4:4" ht="12.75" customHeight="1" x14ac:dyDescent="0.3">
      <c r="D786" s="164"/>
    </row>
    <row r="787" spans="4:4" ht="12.75" customHeight="1" x14ac:dyDescent="0.3">
      <c r="D787" s="164"/>
    </row>
    <row r="788" spans="4:4" ht="12.75" customHeight="1" x14ac:dyDescent="0.3">
      <c r="D788" s="164"/>
    </row>
    <row r="789" spans="4:4" ht="12.75" customHeight="1" x14ac:dyDescent="0.3">
      <c r="D789" s="164"/>
    </row>
    <row r="790" spans="4:4" ht="12.75" customHeight="1" x14ac:dyDescent="0.3">
      <c r="D790" s="164"/>
    </row>
    <row r="791" spans="4:4" ht="12.75" customHeight="1" x14ac:dyDescent="0.3">
      <c r="D791" s="164"/>
    </row>
    <row r="792" spans="4:4" ht="12.75" customHeight="1" x14ac:dyDescent="0.3">
      <c r="D792" s="164"/>
    </row>
    <row r="793" spans="4:4" ht="12.75" customHeight="1" x14ac:dyDescent="0.3">
      <c r="D793" s="164"/>
    </row>
    <row r="794" spans="4:4" ht="12.75" customHeight="1" x14ac:dyDescent="0.3">
      <c r="D794" s="164"/>
    </row>
    <row r="795" spans="4:4" ht="12.75" customHeight="1" x14ac:dyDescent="0.3">
      <c r="D795" s="164"/>
    </row>
    <row r="796" spans="4:4" ht="12.75" customHeight="1" x14ac:dyDescent="0.3">
      <c r="D796" s="164"/>
    </row>
    <row r="797" spans="4:4" ht="12.75" customHeight="1" x14ac:dyDescent="0.3">
      <c r="D797" s="164"/>
    </row>
    <row r="798" spans="4:4" ht="12.75" customHeight="1" x14ac:dyDescent="0.3">
      <c r="D798" s="164"/>
    </row>
    <row r="799" spans="4:4" ht="12.75" customHeight="1" x14ac:dyDescent="0.3">
      <c r="D799" s="164"/>
    </row>
    <row r="800" spans="4:4" ht="12.75" customHeight="1" x14ac:dyDescent="0.3">
      <c r="D800" s="164"/>
    </row>
    <row r="801" spans="4:4" ht="12.75" customHeight="1" x14ac:dyDescent="0.3">
      <c r="D801" s="164"/>
    </row>
    <row r="802" spans="4:4" ht="12.75" customHeight="1" x14ac:dyDescent="0.3">
      <c r="D802" s="164"/>
    </row>
    <row r="803" spans="4:4" ht="12.75" customHeight="1" x14ac:dyDescent="0.3">
      <c r="D803" s="164"/>
    </row>
    <row r="804" spans="4:4" ht="12.75" customHeight="1" x14ac:dyDescent="0.3">
      <c r="D804" s="164"/>
    </row>
    <row r="805" spans="4:4" ht="12.75" customHeight="1" x14ac:dyDescent="0.3">
      <c r="D805" s="164"/>
    </row>
    <row r="806" spans="4:4" ht="12.75" customHeight="1" x14ac:dyDescent="0.3">
      <c r="D806" s="164"/>
    </row>
    <row r="807" spans="4:4" ht="12.75" customHeight="1" x14ac:dyDescent="0.3">
      <c r="D807" s="164"/>
    </row>
    <row r="808" spans="4:4" ht="12.75" customHeight="1" x14ac:dyDescent="0.3">
      <c r="D808" s="164"/>
    </row>
    <row r="809" spans="4:4" ht="12.75" customHeight="1" x14ac:dyDescent="0.3">
      <c r="D809" s="164"/>
    </row>
    <row r="810" spans="4:4" ht="12.75" customHeight="1" x14ac:dyDescent="0.3">
      <c r="D810" s="164"/>
    </row>
    <row r="811" spans="4:4" ht="12.75" customHeight="1" x14ac:dyDescent="0.3">
      <c r="D811" s="164"/>
    </row>
    <row r="812" spans="4:4" ht="12.75" customHeight="1" x14ac:dyDescent="0.3">
      <c r="D812" s="164"/>
    </row>
    <row r="813" spans="4:4" ht="12.75" customHeight="1" x14ac:dyDescent="0.3">
      <c r="D813" s="164"/>
    </row>
    <row r="814" spans="4:4" ht="12.75" customHeight="1" x14ac:dyDescent="0.3">
      <c r="D814" s="164"/>
    </row>
    <row r="815" spans="4:4" ht="12.75" customHeight="1" x14ac:dyDescent="0.3">
      <c r="D815" s="164"/>
    </row>
    <row r="816" spans="4:4" ht="12.75" customHeight="1" x14ac:dyDescent="0.3">
      <c r="D816" s="164"/>
    </row>
    <row r="817" spans="4:4" ht="12.75" customHeight="1" x14ac:dyDescent="0.3">
      <c r="D817" s="164"/>
    </row>
    <row r="818" spans="4:4" ht="12.75" customHeight="1" x14ac:dyDescent="0.3">
      <c r="D818" s="164"/>
    </row>
    <row r="819" spans="4:4" ht="12.75" customHeight="1" x14ac:dyDescent="0.3">
      <c r="D819" s="164"/>
    </row>
    <row r="820" spans="4:4" ht="12.75" customHeight="1" x14ac:dyDescent="0.3">
      <c r="D820" s="164"/>
    </row>
    <row r="821" spans="4:4" ht="12.75" customHeight="1" x14ac:dyDescent="0.3">
      <c r="D821" s="164"/>
    </row>
    <row r="822" spans="4:4" ht="12.75" customHeight="1" x14ac:dyDescent="0.3">
      <c r="D822" s="164"/>
    </row>
    <row r="823" spans="4:4" ht="12.75" customHeight="1" x14ac:dyDescent="0.3">
      <c r="D823" s="164"/>
    </row>
    <row r="824" spans="4:4" ht="12.75" customHeight="1" x14ac:dyDescent="0.3">
      <c r="D824" s="164"/>
    </row>
    <row r="825" spans="4:4" ht="12.75" customHeight="1" x14ac:dyDescent="0.3">
      <c r="D825" s="164"/>
    </row>
    <row r="826" spans="4:4" ht="12.75" customHeight="1" x14ac:dyDescent="0.3">
      <c r="D826" s="164"/>
    </row>
    <row r="827" spans="4:4" ht="12.75" customHeight="1" x14ac:dyDescent="0.3">
      <c r="D827" s="164"/>
    </row>
    <row r="828" spans="4:4" ht="12.75" customHeight="1" x14ac:dyDescent="0.3">
      <c r="D828" s="164"/>
    </row>
    <row r="829" spans="4:4" ht="12.75" customHeight="1" x14ac:dyDescent="0.3">
      <c r="D829" s="164"/>
    </row>
    <row r="830" spans="4:4" ht="12.75" customHeight="1" x14ac:dyDescent="0.3">
      <c r="D830" s="164"/>
    </row>
    <row r="831" spans="4:4" ht="12.75" customHeight="1" x14ac:dyDescent="0.3">
      <c r="D831" s="164"/>
    </row>
    <row r="832" spans="4:4" ht="12.75" customHeight="1" x14ac:dyDescent="0.3">
      <c r="D832" s="164"/>
    </row>
    <row r="833" spans="4:4" ht="12.75" customHeight="1" x14ac:dyDescent="0.3">
      <c r="D833" s="164"/>
    </row>
    <row r="834" spans="4:4" ht="12.75" customHeight="1" x14ac:dyDescent="0.3">
      <c r="D834" s="164"/>
    </row>
    <row r="835" spans="4:4" ht="12.75" customHeight="1" x14ac:dyDescent="0.3">
      <c r="D835" s="164"/>
    </row>
    <row r="836" spans="4:4" ht="12.75" customHeight="1" x14ac:dyDescent="0.3">
      <c r="D836" s="164"/>
    </row>
    <row r="837" spans="4:4" ht="12.75" customHeight="1" x14ac:dyDescent="0.3">
      <c r="D837" s="164"/>
    </row>
    <row r="838" spans="4:4" ht="12.75" customHeight="1" x14ac:dyDescent="0.3">
      <c r="D838" s="164"/>
    </row>
    <row r="839" spans="4:4" ht="12.75" customHeight="1" x14ac:dyDescent="0.3">
      <c r="D839" s="164"/>
    </row>
    <row r="840" spans="4:4" ht="12.75" customHeight="1" x14ac:dyDescent="0.3">
      <c r="D840" s="164"/>
    </row>
    <row r="841" spans="4:4" ht="12.75" customHeight="1" x14ac:dyDescent="0.3">
      <c r="D841" s="164"/>
    </row>
    <row r="842" spans="4:4" ht="12.75" customHeight="1" x14ac:dyDescent="0.3">
      <c r="D842" s="164"/>
    </row>
    <row r="843" spans="4:4" ht="12.75" customHeight="1" x14ac:dyDescent="0.3">
      <c r="D843" s="164"/>
    </row>
    <row r="844" spans="4:4" ht="12.75" customHeight="1" x14ac:dyDescent="0.3">
      <c r="D844" s="164"/>
    </row>
    <row r="845" spans="4:4" ht="12.75" customHeight="1" x14ac:dyDescent="0.3">
      <c r="D845" s="164"/>
    </row>
    <row r="846" spans="4:4" ht="12.75" customHeight="1" x14ac:dyDescent="0.3">
      <c r="D846" s="164"/>
    </row>
    <row r="847" spans="4:4" ht="12.75" customHeight="1" x14ac:dyDescent="0.3">
      <c r="D847" s="164"/>
    </row>
    <row r="848" spans="4:4" ht="12.75" customHeight="1" x14ac:dyDescent="0.3">
      <c r="D848" s="164"/>
    </row>
    <row r="849" spans="4:4" ht="12.75" customHeight="1" x14ac:dyDescent="0.3">
      <c r="D849" s="164"/>
    </row>
    <row r="850" spans="4:4" ht="12.75" customHeight="1" x14ac:dyDescent="0.3">
      <c r="D850" s="164"/>
    </row>
    <row r="851" spans="4:4" ht="12.75" customHeight="1" x14ac:dyDescent="0.3">
      <c r="D851" s="164"/>
    </row>
    <row r="852" spans="4:4" ht="12.75" customHeight="1" x14ac:dyDescent="0.3">
      <c r="D852" s="164"/>
    </row>
    <row r="853" spans="4:4" ht="12.75" customHeight="1" x14ac:dyDescent="0.3">
      <c r="D853" s="164"/>
    </row>
    <row r="854" spans="4:4" ht="12.75" customHeight="1" x14ac:dyDescent="0.3">
      <c r="D854" s="164"/>
    </row>
    <row r="855" spans="4:4" ht="12.75" customHeight="1" x14ac:dyDescent="0.3">
      <c r="D855" s="164"/>
    </row>
    <row r="856" spans="4:4" ht="12.75" customHeight="1" x14ac:dyDescent="0.3">
      <c r="D856" s="164"/>
    </row>
    <row r="857" spans="4:4" ht="12.75" customHeight="1" x14ac:dyDescent="0.3">
      <c r="D857" s="164"/>
    </row>
    <row r="858" spans="4:4" ht="12.75" customHeight="1" x14ac:dyDescent="0.3">
      <c r="D858" s="164"/>
    </row>
    <row r="859" spans="4:4" ht="12.75" customHeight="1" x14ac:dyDescent="0.3">
      <c r="D859" s="164"/>
    </row>
    <row r="860" spans="4:4" ht="12.75" customHeight="1" x14ac:dyDescent="0.3">
      <c r="D860" s="164"/>
    </row>
    <row r="861" spans="4:4" ht="12.75" customHeight="1" x14ac:dyDescent="0.3">
      <c r="D861" s="164"/>
    </row>
    <row r="862" spans="4:4" ht="12.75" customHeight="1" x14ac:dyDescent="0.3">
      <c r="D862" s="164"/>
    </row>
    <row r="863" spans="4:4" ht="12.75" customHeight="1" x14ac:dyDescent="0.3">
      <c r="D863" s="164"/>
    </row>
    <row r="864" spans="4:4" ht="12.75" customHeight="1" x14ac:dyDescent="0.3">
      <c r="D864" s="164"/>
    </row>
    <row r="865" spans="4:4" ht="12.75" customHeight="1" x14ac:dyDescent="0.3">
      <c r="D865" s="164"/>
    </row>
    <row r="866" spans="4:4" ht="12.75" customHeight="1" x14ac:dyDescent="0.3">
      <c r="D866" s="164"/>
    </row>
    <row r="867" spans="4:4" ht="12.75" customHeight="1" x14ac:dyDescent="0.3">
      <c r="D867" s="164"/>
    </row>
    <row r="868" spans="4:4" ht="12.75" customHeight="1" x14ac:dyDescent="0.3">
      <c r="D868" s="164"/>
    </row>
    <row r="869" spans="4:4" ht="12.75" customHeight="1" x14ac:dyDescent="0.3">
      <c r="D869" s="164"/>
    </row>
    <row r="870" spans="4:4" ht="12.75" customHeight="1" x14ac:dyDescent="0.3">
      <c r="D870" s="164"/>
    </row>
    <row r="871" spans="4:4" ht="12.75" customHeight="1" x14ac:dyDescent="0.3">
      <c r="D871" s="164"/>
    </row>
    <row r="872" spans="4:4" ht="12.75" customHeight="1" x14ac:dyDescent="0.3">
      <c r="D872" s="164"/>
    </row>
    <row r="873" spans="4:4" ht="12.75" customHeight="1" x14ac:dyDescent="0.3">
      <c r="D873" s="164"/>
    </row>
    <row r="874" spans="4:4" ht="12.75" customHeight="1" x14ac:dyDescent="0.3">
      <c r="D874" s="164"/>
    </row>
    <row r="875" spans="4:4" ht="12.75" customHeight="1" x14ac:dyDescent="0.3">
      <c r="D875" s="164"/>
    </row>
    <row r="876" spans="4:4" ht="12.75" customHeight="1" x14ac:dyDescent="0.3">
      <c r="D876" s="164"/>
    </row>
    <row r="877" spans="4:4" ht="12.75" customHeight="1" x14ac:dyDescent="0.3">
      <c r="D877" s="164"/>
    </row>
    <row r="878" spans="4:4" ht="12.75" customHeight="1" x14ac:dyDescent="0.3">
      <c r="D878" s="164"/>
    </row>
    <row r="879" spans="4:4" ht="12.75" customHeight="1" x14ac:dyDescent="0.3">
      <c r="D879" s="164"/>
    </row>
    <row r="880" spans="4:4" ht="12.75" customHeight="1" x14ac:dyDescent="0.3">
      <c r="D880" s="164"/>
    </row>
    <row r="881" spans="4:4" ht="12.75" customHeight="1" x14ac:dyDescent="0.3">
      <c r="D881" s="164"/>
    </row>
    <row r="882" spans="4:4" ht="12.75" customHeight="1" x14ac:dyDescent="0.3">
      <c r="D882" s="164"/>
    </row>
    <row r="883" spans="4:4" ht="12.75" customHeight="1" x14ac:dyDescent="0.3">
      <c r="D883" s="164"/>
    </row>
    <row r="884" spans="4:4" ht="12.75" customHeight="1" x14ac:dyDescent="0.3">
      <c r="D884" s="164"/>
    </row>
    <row r="885" spans="4:4" ht="12.75" customHeight="1" x14ac:dyDescent="0.3">
      <c r="D885" s="164"/>
    </row>
    <row r="886" spans="4:4" ht="12.75" customHeight="1" x14ac:dyDescent="0.3">
      <c r="D886" s="164"/>
    </row>
    <row r="887" spans="4:4" ht="12.75" customHeight="1" x14ac:dyDescent="0.3">
      <c r="D887" s="164"/>
    </row>
    <row r="888" spans="4:4" ht="12.75" customHeight="1" x14ac:dyDescent="0.3">
      <c r="D888" s="164"/>
    </row>
    <row r="889" spans="4:4" ht="12.75" customHeight="1" x14ac:dyDescent="0.3">
      <c r="D889" s="164"/>
    </row>
    <row r="890" spans="4:4" ht="12.75" customHeight="1" x14ac:dyDescent="0.3">
      <c r="D890" s="164"/>
    </row>
    <row r="891" spans="4:4" ht="12.75" customHeight="1" x14ac:dyDescent="0.3">
      <c r="D891" s="164"/>
    </row>
    <row r="892" spans="4:4" ht="12.75" customHeight="1" x14ac:dyDescent="0.3">
      <c r="D892" s="164"/>
    </row>
    <row r="893" spans="4:4" ht="12.75" customHeight="1" x14ac:dyDescent="0.3">
      <c r="D893" s="164"/>
    </row>
    <row r="894" spans="4:4" ht="12.75" customHeight="1" x14ac:dyDescent="0.3">
      <c r="D894" s="164"/>
    </row>
    <row r="895" spans="4:4" ht="12.75" customHeight="1" x14ac:dyDescent="0.3">
      <c r="D895" s="164"/>
    </row>
    <row r="896" spans="4:4" ht="12.75" customHeight="1" x14ac:dyDescent="0.3">
      <c r="D896" s="164"/>
    </row>
    <row r="897" spans="4:4" ht="12.75" customHeight="1" x14ac:dyDescent="0.3">
      <c r="D897" s="164"/>
    </row>
    <row r="898" spans="4:4" ht="12.75" customHeight="1" x14ac:dyDescent="0.3">
      <c r="D898" s="164"/>
    </row>
    <row r="899" spans="4:4" ht="12.75" customHeight="1" x14ac:dyDescent="0.3">
      <c r="D899" s="164"/>
    </row>
    <row r="900" spans="4:4" ht="12.75" customHeight="1" x14ac:dyDescent="0.3">
      <c r="D900" s="164"/>
    </row>
    <row r="901" spans="4:4" ht="12.75" customHeight="1" x14ac:dyDescent="0.3">
      <c r="D901" s="164"/>
    </row>
    <row r="902" spans="4:4" ht="12.75" customHeight="1" x14ac:dyDescent="0.3">
      <c r="D902" s="164"/>
    </row>
    <row r="903" spans="4:4" ht="12.75" customHeight="1" x14ac:dyDescent="0.3">
      <c r="D903" s="164"/>
    </row>
    <row r="904" spans="4:4" ht="12.75" customHeight="1" x14ac:dyDescent="0.3">
      <c r="D904" s="164"/>
    </row>
    <row r="905" spans="4:4" ht="12.75" customHeight="1" x14ac:dyDescent="0.3">
      <c r="D905" s="164"/>
    </row>
    <row r="906" spans="4:4" ht="12.75" customHeight="1" x14ac:dyDescent="0.3">
      <c r="D906" s="164"/>
    </row>
    <row r="907" spans="4:4" ht="12.75" customHeight="1" x14ac:dyDescent="0.3">
      <c r="D907" s="164"/>
    </row>
    <row r="908" spans="4:4" ht="12.75" customHeight="1" x14ac:dyDescent="0.3">
      <c r="D908" s="164"/>
    </row>
    <row r="909" spans="4:4" ht="12.75" customHeight="1" x14ac:dyDescent="0.3">
      <c r="D909" s="164"/>
    </row>
    <row r="910" spans="4:4" ht="12.75" customHeight="1" x14ac:dyDescent="0.3">
      <c r="D910" s="164"/>
    </row>
    <row r="911" spans="4:4" ht="12.75" customHeight="1" x14ac:dyDescent="0.3">
      <c r="D911" s="164"/>
    </row>
    <row r="912" spans="4:4" ht="12.75" customHeight="1" x14ac:dyDescent="0.3">
      <c r="D912" s="164"/>
    </row>
    <row r="913" spans="4:4" ht="12.75" customHeight="1" x14ac:dyDescent="0.3">
      <c r="D913" s="164"/>
    </row>
    <row r="914" spans="4:4" ht="12.75" customHeight="1" x14ac:dyDescent="0.3">
      <c r="D914" s="164"/>
    </row>
    <row r="915" spans="4:4" ht="12.75" customHeight="1" x14ac:dyDescent="0.3">
      <c r="D915" s="164"/>
    </row>
    <row r="916" spans="4:4" ht="12.75" customHeight="1" x14ac:dyDescent="0.3">
      <c r="D916" s="164"/>
    </row>
    <row r="917" spans="4:4" ht="12.75" customHeight="1" x14ac:dyDescent="0.3">
      <c r="D917" s="164"/>
    </row>
    <row r="918" spans="4:4" ht="12.75" customHeight="1" x14ac:dyDescent="0.3">
      <c r="D918" s="164"/>
    </row>
    <row r="919" spans="4:4" ht="12.75" customHeight="1" x14ac:dyDescent="0.3">
      <c r="D919" s="164"/>
    </row>
    <row r="920" spans="4:4" ht="12.75" customHeight="1" x14ac:dyDescent="0.3">
      <c r="D920" s="164"/>
    </row>
    <row r="921" spans="4:4" ht="12.75" customHeight="1" x14ac:dyDescent="0.3">
      <c r="D921" s="164"/>
    </row>
    <row r="922" spans="4:4" ht="12.75" customHeight="1" x14ac:dyDescent="0.3">
      <c r="D922" s="164"/>
    </row>
    <row r="923" spans="4:4" ht="12.75" customHeight="1" x14ac:dyDescent="0.3">
      <c r="D923" s="164"/>
    </row>
    <row r="924" spans="4:4" ht="12.75" customHeight="1" x14ac:dyDescent="0.3">
      <c r="D924" s="164"/>
    </row>
    <row r="925" spans="4:4" ht="12.75" customHeight="1" x14ac:dyDescent="0.3">
      <c r="D925" s="164"/>
    </row>
    <row r="926" spans="4:4" ht="12.75" customHeight="1" x14ac:dyDescent="0.3">
      <c r="D926" s="164"/>
    </row>
    <row r="927" spans="4:4" ht="12.75" customHeight="1" x14ac:dyDescent="0.3">
      <c r="D927" s="164"/>
    </row>
    <row r="928" spans="4:4" ht="12.75" customHeight="1" x14ac:dyDescent="0.3">
      <c r="D928" s="164"/>
    </row>
    <row r="929" spans="4:4" ht="12.75" customHeight="1" x14ac:dyDescent="0.3">
      <c r="D929" s="164"/>
    </row>
    <row r="930" spans="4:4" ht="12.75" customHeight="1" x14ac:dyDescent="0.3">
      <c r="D930" s="164"/>
    </row>
    <row r="931" spans="4:4" ht="12.75" customHeight="1" x14ac:dyDescent="0.3">
      <c r="D931" s="164"/>
    </row>
    <row r="932" spans="4:4" ht="12.75" customHeight="1" x14ac:dyDescent="0.3">
      <c r="D932" s="164"/>
    </row>
    <row r="933" spans="4:4" ht="12.75" customHeight="1" x14ac:dyDescent="0.3">
      <c r="D933" s="164"/>
    </row>
    <row r="934" spans="4:4" ht="12.75" customHeight="1" x14ac:dyDescent="0.3">
      <c r="D934" s="164"/>
    </row>
    <row r="935" spans="4:4" ht="12.75" customHeight="1" x14ac:dyDescent="0.3">
      <c r="D935" s="164"/>
    </row>
    <row r="936" spans="4:4" ht="12.75" customHeight="1" x14ac:dyDescent="0.3">
      <c r="D936" s="164"/>
    </row>
    <row r="937" spans="4:4" ht="12.75" customHeight="1" x14ac:dyDescent="0.3">
      <c r="D937" s="164"/>
    </row>
    <row r="938" spans="4:4" ht="12.75" customHeight="1" x14ac:dyDescent="0.3">
      <c r="D938" s="164"/>
    </row>
    <row r="939" spans="4:4" ht="12.75" customHeight="1" x14ac:dyDescent="0.3">
      <c r="D939" s="164"/>
    </row>
    <row r="940" spans="4:4" ht="12.75" customHeight="1" x14ac:dyDescent="0.3">
      <c r="D940" s="164"/>
    </row>
    <row r="941" spans="4:4" ht="12.75" customHeight="1" x14ac:dyDescent="0.3">
      <c r="D941" s="164"/>
    </row>
    <row r="942" spans="4:4" ht="12.75" customHeight="1" x14ac:dyDescent="0.3">
      <c r="D942" s="164"/>
    </row>
    <row r="943" spans="4:4" ht="12.75" customHeight="1" x14ac:dyDescent="0.3">
      <c r="D943" s="164"/>
    </row>
    <row r="944" spans="4:4" ht="12.75" customHeight="1" x14ac:dyDescent="0.3">
      <c r="D944" s="164"/>
    </row>
    <row r="945" spans="4:4" ht="12.75" customHeight="1" x14ac:dyDescent="0.3">
      <c r="D945" s="164"/>
    </row>
    <row r="946" spans="4:4" ht="12.75" customHeight="1" x14ac:dyDescent="0.3">
      <c r="D946" s="164"/>
    </row>
    <row r="947" spans="4:4" ht="12.75" customHeight="1" x14ac:dyDescent="0.3">
      <c r="D947" s="164"/>
    </row>
    <row r="948" spans="4:4" ht="12.75" customHeight="1" x14ac:dyDescent="0.3">
      <c r="D948" s="164"/>
    </row>
    <row r="949" spans="4:4" ht="12.75" customHeight="1" x14ac:dyDescent="0.3">
      <c r="D949" s="164"/>
    </row>
    <row r="950" spans="4:4" ht="12.75" customHeight="1" x14ac:dyDescent="0.3">
      <c r="D950" s="164"/>
    </row>
    <row r="951" spans="4:4" ht="12.75" customHeight="1" x14ac:dyDescent="0.3">
      <c r="D951" s="164"/>
    </row>
    <row r="952" spans="4:4" ht="12.75" customHeight="1" x14ac:dyDescent="0.3">
      <c r="D952" s="164"/>
    </row>
    <row r="953" spans="4:4" ht="12.75" customHeight="1" x14ac:dyDescent="0.3">
      <c r="D953" s="164"/>
    </row>
    <row r="954" spans="4:4" ht="12.75" customHeight="1" x14ac:dyDescent="0.3">
      <c r="D954" s="164"/>
    </row>
    <row r="955" spans="4:4" ht="12.75" customHeight="1" x14ac:dyDescent="0.3">
      <c r="D955" s="164"/>
    </row>
    <row r="956" spans="4:4" ht="12.75" customHeight="1" x14ac:dyDescent="0.3">
      <c r="D956" s="164"/>
    </row>
    <row r="957" spans="4:4" ht="12.75" customHeight="1" x14ac:dyDescent="0.3">
      <c r="D957" s="164"/>
    </row>
    <row r="958" spans="4:4" ht="12.75" customHeight="1" x14ac:dyDescent="0.3">
      <c r="D958" s="164"/>
    </row>
    <row r="959" spans="4:4" ht="12.75" customHeight="1" x14ac:dyDescent="0.3">
      <c r="D959" s="164"/>
    </row>
    <row r="960" spans="4:4" ht="12.75" customHeight="1" x14ac:dyDescent="0.3">
      <c r="D960" s="164"/>
    </row>
    <row r="961" spans="4:4" ht="12.75" customHeight="1" x14ac:dyDescent="0.3">
      <c r="D961" s="164"/>
    </row>
    <row r="962" spans="4:4" ht="12.75" customHeight="1" x14ac:dyDescent="0.3">
      <c r="D962" s="164"/>
    </row>
    <row r="963" spans="4:4" ht="12.75" customHeight="1" x14ac:dyDescent="0.3">
      <c r="D963" s="164"/>
    </row>
    <row r="964" spans="4:4" ht="12.75" customHeight="1" x14ac:dyDescent="0.3">
      <c r="D964" s="164"/>
    </row>
    <row r="965" spans="4:4" ht="12.75" customHeight="1" x14ac:dyDescent="0.3">
      <c r="D965" s="164"/>
    </row>
    <row r="966" spans="4:4" ht="12.75" customHeight="1" x14ac:dyDescent="0.3">
      <c r="D966" s="164"/>
    </row>
    <row r="967" spans="4:4" ht="12.75" customHeight="1" x14ac:dyDescent="0.3">
      <c r="D967" s="164"/>
    </row>
    <row r="968" spans="4:4" ht="12.75" customHeight="1" x14ac:dyDescent="0.3">
      <c r="D968" s="164"/>
    </row>
    <row r="969" spans="4:4" ht="12.75" customHeight="1" x14ac:dyDescent="0.3">
      <c r="D969" s="164"/>
    </row>
    <row r="970" spans="4:4" ht="12.75" customHeight="1" x14ac:dyDescent="0.3">
      <c r="D970" s="164"/>
    </row>
    <row r="971" spans="4:4" ht="12.75" customHeight="1" x14ac:dyDescent="0.3">
      <c r="D971" s="164"/>
    </row>
    <row r="972" spans="4:4" ht="12.75" customHeight="1" x14ac:dyDescent="0.3">
      <c r="D972" s="164"/>
    </row>
    <row r="973" spans="4:4" ht="12.75" customHeight="1" x14ac:dyDescent="0.3">
      <c r="D973" s="164"/>
    </row>
    <row r="974" spans="4:4" ht="12.75" customHeight="1" x14ac:dyDescent="0.3">
      <c r="D974" s="164"/>
    </row>
    <row r="975" spans="4:4" ht="12.75" customHeight="1" x14ac:dyDescent="0.3">
      <c r="D975" s="164"/>
    </row>
    <row r="976" spans="4:4" ht="12.75" customHeight="1" x14ac:dyDescent="0.3">
      <c r="D976" s="164"/>
    </row>
    <row r="977" spans="4:4" ht="12.75" customHeight="1" x14ac:dyDescent="0.3">
      <c r="D977" s="164"/>
    </row>
    <row r="978" spans="4:4" ht="12.75" customHeight="1" x14ac:dyDescent="0.3">
      <c r="D978" s="164"/>
    </row>
    <row r="979" spans="4:4" ht="12.75" customHeight="1" x14ac:dyDescent="0.3">
      <c r="D979" s="164"/>
    </row>
    <row r="980" spans="4:4" ht="12.75" customHeight="1" x14ac:dyDescent="0.3">
      <c r="D980" s="164"/>
    </row>
    <row r="981" spans="4:4" ht="12.75" customHeight="1" x14ac:dyDescent="0.3">
      <c r="D981" s="164"/>
    </row>
    <row r="982" spans="4:4" ht="12.75" customHeight="1" x14ac:dyDescent="0.3">
      <c r="D982" s="164"/>
    </row>
    <row r="983" spans="4:4" ht="12.75" customHeight="1" x14ac:dyDescent="0.3">
      <c r="D983" s="164"/>
    </row>
    <row r="984" spans="4:4" ht="12.75" customHeight="1" x14ac:dyDescent="0.3">
      <c r="D984" s="164"/>
    </row>
    <row r="985" spans="4:4" ht="12.75" customHeight="1" x14ac:dyDescent="0.3">
      <c r="D985" s="164"/>
    </row>
    <row r="986" spans="4:4" ht="12.75" customHeight="1" x14ac:dyDescent="0.3">
      <c r="D986" s="164"/>
    </row>
    <row r="987" spans="4:4" ht="12.75" customHeight="1" x14ac:dyDescent="0.3">
      <c r="D987" s="164"/>
    </row>
    <row r="988" spans="4:4" ht="12.75" customHeight="1" x14ac:dyDescent="0.3">
      <c r="D988" s="164"/>
    </row>
  </sheetData>
  <mergeCells count="37">
    <mergeCell ref="C8:D8"/>
    <mergeCell ref="C9:D9"/>
    <mergeCell ref="A11:D11"/>
    <mergeCell ref="B12:C12"/>
    <mergeCell ref="B13:C13"/>
    <mergeCell ref="B15:C15"/>
    <mergeCell ref="A17:D17"/>
    <mergeCell ref="B18:C18"/>
    <mergeCell ref="B19:C19"/>
    <mergeCell ref="B20:C20"/>
    <mergeCell ref="A22:D22"/>
    <mergeCell ref="A24:D24"/>
    <mergeCell ref="A26:D26"/>
    <mergeCell ref="B27:C27"/>
    <mergeCell ref="B28:C28"/>
    <mergeCell ref="B29:C29"/>
    <mergeCell ref="B30:C30"/>
    <mergeCell ref="A33:D33"/>
    <mergeCell ref="A44:D44"/>
    <mergeCell ref="A72:D72"/>
    <mergeCell ref="A80:D80"/>
    <mergeCell ref="A90:D90"/>
    <mergeCell ref="A105:D105"/>
    <mergeCell ref="A111:D111"/>
    <mergeCell ref="A120:D120"/>
    <mergeCell ref="A130:D130"/>
    <mergeCell ref="A137:B137"/>
    <mergeCell ref="A139:B139"/>
    <mergeCell ref="A151:D151"/>
    <mergeCell ref="A152:D152"/>
    <mergeCell ref="A141:D141"/>
    <mergeCell ref="B142:C142"/>
    <mergeCell ref="B143:C143"/>
    <mergeCell ref="B144:C144"/>
    <mergeCell ref="B145:C145"/>
    <mergeCell ref="A149:D149"/>
    <mergeCell ref="A150:D150"/>
  </mergeCells>
  <pageMargins left="0.7" right="0.7" top="0.75" bottom="0.75" header="0" footer="0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27"/>
  <sheetViews>
    <sheetView topLeftCell="A22" workbookViewId="0">
      <selection activeCell="G27" sqref="A1:G27"/>
    </sheetView>
  </sheetViews>
  <sheetFormatPr defaultColWidth="11.23046875" defaultRowHeight="15" customHeight="1" x14ac:dyDescent="0.3"/>
  <cols>
    <col min="1" max="1" width="6.4609375" customWidth="1"/>
    <col min="2" max="2" width="45.23046875" customWidth="1"/>
    <col min="3" max="3" width="31.765625" customWidth="1"/>
    <col min="4" max="4" width="11.07421875" customWidth="1"/>
    <col min="5" max="6" width="13.69140625" customWidth="1"/>
    <col min="7" max="7" width="13.07421875" customWidth="1"/>
    <col min="8" max="8" width="14.4609375" customWidth="1"/>
  </cols>
  <sheetData>
    <row r="1" spans="1:7" ht="15" customHeight="1" x14ac:dyDescent="0.3">
      <c r="A1" s="182" t="s">
        <v>198</v>
      </c>
      <c r="B1" s="182" t="s">
        <v>199</v>
      </c>
      <c r="C1" s="182" t="s">
        <v>200</v>
      </c>
      <c r="D1" s="182" t="s">
        <v>201</v>
      </c>
      <c r="E1" s="182" t="s">
        <v>202</v>
      </c>
      <c r="F1" s="182" t="s">
        <v>203</v>
      </c>
      <c r="G1" s="182" t="s">
        <v>204</v>
      </c>
    </row>
    <row r="2" spans="1:7" ht="62" x14ac:dyDescent="0.35">
      <c r="A2" s="183">
        <v>1</v>
      </c>
      <c r="B2" s="184" t="s">
        <v>205</v>
      </c>
      <c r="C2" s="185" t="s">
        <v>206</v>
      </c>
      <c r="D2" s="186">
        <v>8</v>
      </c>
      <c r="E2" s="187"/>
      <c r="F2" s="187"/>
      <c r="G2" s="188"/>
    </row>
    <row r="3" spans="1:7" ht="62" x14ac:dyDescent="0.35">
      <c r="A3" s="183">
        <v>2</v>
      </c>
      <c r="B3" s="184" t="s">
        <v>207</v>
      </c>
      <c r="C3" s="185" t="s">
        <v>206</v>
      </c>
      <c r="D3" s="186">
        <v>8</v>
      </c>
      <c r="E3" s="187"/>
      <c r="F3" s="187"/>
      <c r="G3" s="188"/>
    </row>
    <row r="4" spans="1:7" ht="62" x14ac:dyDescent="0.35">
      <c r="A4" s="183">
        <v>3</v>
      </c>
      <c r="B4" s="185" t="s">
        <v>208</v>
      </c>
      <c r="C4" s="185" t="s">
        <v>209</v>
      </c>
      <c r="D4" s="186">
        <v>4</v>
      </c>
      <c r="E4" s="187"/>
      <c r="F4" s="187"/>
      <c r="G4" s="188"/>
    </row>
    <row r="5" spans="1:7" ht="46.5" x14ac:dyDescent="0.35">
      <c r="A5" s="183">
        <v>4</v>
      </c>
      <c r="B5" s="185" t="s">
        <v>210</v>
      </c>
      <c r="C5" s="185" t="s">
        <v>211</v>
      </c>
      <c r="D5" s="186">
        <v>2</v>
      </c>
      <c r="E5" s="187"/>
      <c r="F5" s="187"/>
      <c r="G5" s="188"/>
    </row>
    <row r="6" spans="1:7" ht="13.5" x14ac:dyDescent="0.3">
      <c r="A6" s="330" t="s">
        <v>212</v>
      </c>
      <c r="B6" s="248"/>
      <c r="C6" s="248"/>
      <c r="D6" s="248"/>
      <c r="E6" s="248"/>
      <c r="F6" s="263"/>
      <c r="G6" s="189">
        <f>SUM(G2:G5)</f>
        <v>0</v>
      </c>
    </row>
    <row r="8" spans="1:7" ht="15" customHeight="1" x14ac:dyDescent="0.3">
      <c r="A8" s="182" t="s">
        <v>198</v>
      </c>
      <c r="B8" s="182" t="s">
        <v>213</v>
      </c>
      <c r="C8" s="182" t="s">
        <v>214</v>
      </c>
      <c r="D8" s="182" t="s">
        <v>201</v>
      </c>
      <c r="E8" s="182" t="s">
        <v>202</v>
      </c>
      <c r="F8" s="182" t="s">
        <v>203</v>
      </c>
      <c r="G8" s="182" t="s">
        <v>204</v>
      </c>
    </row>
    <row r="9" spans="1:7" ht="15.5" x14ac:dyDescent="0.35">
      <c r="A9" s="190">
        <v>1</v>
      </c>
      <c r="B9" s="185" t="s">
        <v>215</v>
      </c>
      <c r="C9" s="190" t="s">
        <v>216</v>
      </c>
      <c r="D9" s="186">
        <v>2</v>
      </c>
      <c r="E9" s="191"/>
      <c r="F9" s="191"/>
      <c r="G9" s="188"/>
    </row>
    <row r="10" spans="1:7" ht="31" x14ac:dyDescent="0.35">
      <c r="A10" s="190">
        <v>2</v>
      </c>
      <c r="B10" s="185" t="s">
        <v>217</v>
      </c>
      <c r="C10" s="190" t="s">
        <v>218</v>
      </c>
      <c r="D10" s="186">
        <v>1</v>
      </c>
      <c r="E10" s="191"/>
      <c r="F10" s="191"/>
      <c r="G10" s="188"/>
    </row>
    <row r="11" spans="1:7" ht="15.5" x14ac:dyDescent="0.35">
      <c r="A11" s="190">
        <v>3</v>
      </c>
      <c r="B11" s="185" t="s">
        <v>219</v>
      </c>
      <c r="C11" s="190" t="s">
        <v>220</v>
      </c>
      <c r="D11" s="186">
        <v>1</v>
      </c>
      <c r="E11" s="191"/>
      <c r="F11" s="191"/>
      <c r="G11" s="188"/>
    </row>
    <row r="12" spans="1:7" ht="15.5" x14ac:dyDescent="0.35">
      <c r="A12" s="190">
        <v>4</v>
      </c>
      <c r="B12" s="185" t="s">
        <v>221</v>
      </c>
      <c r="C12" s="190" t="s">
        <v>220</v>
      </c>
      <c r="D12" s="186">
        <v>1</v>
      </c>
      <c r="E12" s="191"/>
      <c r="F12" s="191"/>
      <c r="G12" s="188"/>
    </row>
    <row r="13" spans="1:7" ht="15.5" x14ac:dyDescent="0.35">
      <c r="A13" s="190">
        <v>5</v>
      </c>
      <c r="B13" s="185" t="s">
        <v>222</v>
      </c>
      <c r="C13" s="190" t="s">
        <v>220</v>
      </c>
      <c r="D13" s="186">
        <v>1</v>
      </c>
      <c r="E13" s="191"/>
      <c r="F13" s="191"/>
      <c r="G13" s="188"/>
    </row>
    <row r="14" spans="1:7" ht="15.5" x14ac:dyDescent="0.35">
      <c r="A14" s="190">
        <v>6</v>
      </c>
      <c r="B14" s="185" t="s">
        <v>223</v>
      </c>
      <c r="C14" s="190" t="s">
        <v>224</v>
      </c>
      <c r="D14" s="186">
        <v>5</v>
      </c>
      <c r="E14" s="191"/>
      <c r="F14" s="191"/>
      <c r="G14" s="188"/>
    </row>
    <row r="15" spans="1:7" ht="15.5" x14ac:dyDescent="0.35">
      <c r="A15" s="190">
        <v>7</v>
      </c>
      <c r="B15" s="185" t="s">
        <v>225</v>
      </c>
      <c r="C15" s="190" t="s">
        <v>226</v>
      </c>
      <c r="D15" s="186">
        <v>2</v>
      </c>
      <c r="E15" s="191"/>
      <c r="F15" s="191"/>
      <c r="G15" s="188"/>
    </row>
    <row r="16" spans="1:7" ht="15.5" x14ac:dyDescent="0.35">
      <c r="A16" s="190">
        <v>8</v>
      </c>
      <c r="B16" s="185" t="s">
        <v>227</v>
      </c>
      <c r="C16" s="190" t="s">
        <v>220</v>
      </c>
      <c r="D16" s="186">
        <v>1</v>
      </c>
      <c r="E16" s="191"/>
      <c r="F16" s="191"/>
      <c r="G16" s="188"/>
    </row>
    <row r="17" spans="1:27" ht="15.5" x14ac:dyDescent="0.35">
      <c r="A17" s="190">
        <v>9</v>
      </c>
      <c r="B17" s="185" t="s">
        <v>228</v>
      </c>
      <c r="C17" s="190" t="s">
        <v>220</v>
      </c>
      <c r="D17" s="186">
        <v>1</v>
      </c>
      <c r="E17" s="191"/>
      <c r="F17" s="191"/>
      <c r="G17" s="188"/>
    </row>
    <row r="18" spans="1:27" ht="15.5" x14ac:dyDescent="0.35">
      <c r="A18" s="190">
        <v>10</v>
      </c>
      <c r="B18" s="185" t="s">
        <v>229</v>
      </c>
      <c r="C18" s="190" t="s">
        <v>220</v>
      </c>
      <c r="D18" s="186">
        <v>1</v>
      </c>
      <c r="E18" s="191"/>
      <c r="F18" s="191"/>
      <c r="G18" s="188"/>
    </row>
    <row r="19" spans="1:27" ht="15.5" x14ac:dyDescent="0.35">
      <c r="A19" s="190">
        <v>11</v>
      </c>
      <c r="B19" s="185" t="s">
        <v>230</v>
      </c>
      <c r="C19" s="190" t="s">
        <v>220</v>
      </c>
      <c r="D19" s="186">
        <v>1</v>
      </c>
      <c r="E19" s="191"/>
      <c r="F19" s="191"/>
      <c r="G19" s="188"/>
    </row>
    <row r="20" spans="1:27" ht="31" x14ac:dyDescent="0.35">
      <c r="A20" s="192">
        <v>12</v>
      </c>
      <c r="B20" s="193" t="s">
        <v>231</v>
      </c>
      <c r="C20" s="190" t="s">
        <v>232</v>
      </c>
      <c r="D20" s="194">
        <v>0.43</v>
      </c>
      <c r="E20" s="195"/>
      <c r="F20" s="191"/>
      <c r="G20" s="188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</row>
    <row r="21" spans="1:27" ht="31" x14ac:dyDescent="0.35">
      <c r="A21" s="190">
        <v>13</v>
      </c>
      <c r="B21" s="185" t="s">
        <v>233</v>
      </c>
      <c r="C21" s="190" t="s">
        <v>232</v>
      </c>
      <c r="D21" s="194">
        <v>0.43</v>
      </c>
      <c r="E21" s="191"/>
      <c r="F21" s="191"/>
      <c r="G21" s="188"/>
    </row>
    <row r="22" spans="1:27" ht="31" x14ac:dyDescent="0.35">
      <c r="A22" s="190">
        <v>14</v>
      </c>
      <c r="B22" s="185" t="s">
        <v>234</v>
      </c>
      <c r="C22" s="190" t="s">
        <v>232</v>
      </c>
      <c r="D22" s="194">
        <v>0.43</v>
      </c>
      <c r="E22" s="191"/>
      <c r="F22" s="191"/>
      <c r="G22" s="188"/>
    </row>
    <row r="23" spans="1:27" ht="15.5" x14ac:dyDescent="0.35">
      <c r="A23" s="190">
        <v>15</v>
      </c>
      <c r="B23" s="185" t="s">
        <v>235</v>
      </c>
      <c r="C23" s="190" t="s">
        <v>232</v>
      </c>
      <c r="D23" s="194">
        <v>0.43</v>
      </c>
      <c r="E23" s="191"/>
      <c r="F23" s="191"/>
      <c r="G23" s="188"/>
    </row>
    <row r="24" spans="1:27" ht="13.5" x14ac:dyDescent="0.3">
      <c r="A24" s="330" t="s">
        <v>236</v>
      </c>
      <c r="B24" s="248"/>
      <c r="C24" s="248"/>
      <c r="D24" s="248"/>
      <c r="E24" s="248"/>
      <c r="F24" s="263"/>
      <c r="G24" s="189">
        <f>SUM(G9:G23)</f>
        <v>0</v>
      </c>
    </row>
    <row r="25" spans="1:27" ht="46.5" x14ac:dyDescent="0.35">
      <c r="A25" s="190">
        <v>16</v>
      </c>
      <c r="B25" s="184" t="s">
        <v>237</v>
      </c>
      <c r="C25" s="190" t="s">
        <v>238</v>
      </c>
      <c r="D25" s="197">
        <v>0.14000000000000001</v>
      </c>
      <c r="E25" s="191"/>
      <c r="F25" s="191"/>
      <c r="G25" s="188"/>
      <c r="H25" s="331"/>
    </row>
    <row r="26" spans="1:27" ht="31" x14ac:dyDescent="0.35">
      <c r="A26" s="190">
        <v>17</v>
      </c>
      <c r="B26" s="184" t="s">
        <v>239</v>
      </c>
      <c r="C26" s="190" t="s">
        <v>240</v>
      </c>
      <c r="D26" s="186">
        <v>0.14000000000000001</v>
      </c>
      <c r="E26" s="191"/>
      <c r="F26" s="191"/>
      <c r="G26" s="188"/>
      <c r="H26" s="265"/>
    </row>
    <row r="27" spans="1:27" ht="13.5" x14ac:dyDescent="0.3">
      <c r="A27" s="330" t="s">
        <v>241</v>
      </c>
      <c r="B27" s="248"/>
      <c r="C27" s="263"/>
      <c r="D27" s="198"/>
      <c r="E27" s="191"/>
      <c r="F27" s="199"/>
      <c r="G27" s="188">
        <f>SUM(G25:G26)</f>
        <v>0</v>
      </c>
    </row>
  </sheetData>
  <mergeCells count="4">
    <mergeCell ref="A6:F6"/>
    <mergeCell ref="A24:F24"/>
    <mergeCell ref="H25:H26"/>
    <mergeCell ref="A27:C27"/>
  </mergeCells>
  <pageMargins left="0.511811024" right="0.511811024" top="0.78740157499999996" bottom="0.78740157499999996" header="0" footer="0"/>
  <pageSetup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23046875" defaultRowHeight="15" customHeight="1" x14ac:dyDescent="0.3"/>
  <cols>
    <col min="1" max="1" width="9" customWidth="1"/>
    <col min="2" max="2" width="38.3046875" customWidth="1"/>
    <col min="3" max="3" width="9" customWidth="1"/>
    <col min="4" max="4" width="31.84375" customWidth="1"/>
    <col min="5" max="5" width="13.3046875" customWidth="1"/>
    <col min="6" max="6" width="37" customWidth="1"/>
    <col min="7" max="7" width="19.07421875" customWidth="1"/>
    <col min="8" max="8" width="9" customWidth="1"/>
    <col min="9" max="26" width="8" customWidth="1"/>
  </cols>
  <sheetData>
    <row r="1" spans="1:26" ht="14.5" x14ac:dyDescent="0.35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</row>
    <row r="2" spans="1:26" ht="14.5" x14ac:dyDescent="0.3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ht="14.5" x14ac:dyDescent="0.3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</row>
    <row r="4" spans="1:26" ht="14.5" x14ac:dyDescent="0.3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spans="1:26" ht="14.5" x14ac:dyDescent="0.35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ht="14.5" x14ac:dyDescent="0.3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23.25" customHeight="1" x14ac:dyDescent="0.55000000000000004">
      <c r="A7" s="347" t="s">
        <v>242</v>
      </c>
      <c r="B7" s="265"/>
      <c r="C7" s="265"/>
      <c r="D7" s="265"/>
      <c r="E7" s="265"/>
      <c r="F7" s="265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10.5" customHeight="1" x14ac:dyDescent="0.55000000000000004">
      <c r="A8" s="201"/>
      <c r="B8" s="201"/>
      <c r="C8" s="201"/>
      <c r="D8" s="201"/>
      <c r="E8" s="201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6" ht="14.5" x14ac:dyDescent="0.35">
      <c r="A9" s="348" t="s">
        <v>243</v>
      </c>
      <c r="B9" s="253"/>
      <c r="C9" s="253"/>
      <c r="D9" s="253"/>
      <c r="E9" s="254"/>
      <c r="F9" s="202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15.75" customHeight="1" x14ac:dyDescent="0.35">
      <c r="A10" s="348" t="s">
        <v>244</v>
      </c>
      <c r="B10" s="253"/>
      <c r="C10" s="253"/>
      <c r="D10" s="253"/>
      <c r="E10" s="254"/>
      <c r="F10" s="203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14.5" x14ac:dyDescent="0.35">
      <c r="A11" s="348" t="s">
        <v>198</v>
      </c>
      <c r="B11" s="253"/>
      <c r="C11" s="253"/>
      <c r="D11" s="323"/>
      <c r="E11" s="204" t="s">
        <v>245</v>
      </c>
      <c r="F11" s="202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14.5" x14ac:dyDescent="0.35">
      <c r="A12" s="349" t="s">
        <v>246</v>
      </c>
      <c r="B12" s="303"/>
      <c r="C12" s="303"/>
      <c r="D12" s="304"/>
      <c r="E12" s="205">
        <v>8.3299999999999999E-2</v>
      </c>
      <c r="F12" s="206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14.5" x14ac:dyDescent="0.35">
      <c r="A13" s="344" t="s">
        <v>247</v>
      </c>
      <c r="B13" s="248"/>
      <c r="C13" s="248"/>
      <c r="D13" s="263"/>
      <c r="E13" s="207">
        <v>0.121</v>
      </c>
      <c r="F13" s="208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ht="14.5" x14ac:dyDescent="0.35">
      <c r="A14" s="344" t="s">
        <v>248</v>
      </c>
      <c r="B14" s="248"/>
      <c r="C14" s="248"/>
      <c r="D14" s="263"/>
      <c r="E14" s="207">
        <v>0.05</v>
      </c>
      <c r="F14" s="206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ht="14.5" x14ac:dyDescent="0.35">
      <c r="A15" s="345" t="s">
        <v>249</v>
      </c>
      <c r="B15" s="251"/>
      <c r="C15" s="251"/>
      <c r="D15" s="245"/>
      <c r="E15" s="209">
        <f>36.27%*20.43%</f>
        <v>7.409961000000001E-2</v>
      </c>
      <c r="F15" s="206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14.5" x14ac:dyDescent="0.35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ht="14.5" x14ac:dyDescent="0.35">
      <c r="A17" s="346" t="s">
        <v>250</v>
      </c>
      <c r="B17" s="253"/>
      <c r="C17" s="253"/>
      <c r="D17" s="253"/>
      <c r="E17" s="253"/>
      <c r="F17" s="254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ht="14.5" x14ac:dyDescent="0.35">
      <c r="A18" s="210" t="s">
        <v>76</v>
      </c>
      <c r="B18" s="211" t="s">
        <v>251</v>
      </c>
      <c r="C18" s="212" t="s">
        <v>62</v>
      </c>
      <c r="D18" s="335" t="s">
        <v>252</v>
      </c>
      <c r="E18" s="254"/>
      <c r="F18" s="213" t="s">
        <v>253</v>
      </c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14.5" x14ac:dyDescent="0.35">
      <c r="A19" s="214" t="s">
        <v>38</v>
      </c>
      <c r="B19" s="215" t="s">
        <v>246</v>
      </c>
      <c r="C19" s="216">
        <v>8.3299999999999999E-2</v>
      </c>
      <c r="D19" s="343" t="s">
        <v>254</v>
      </c>
      <c r="E19" s="261"/>
      <c r="F19" s="217" t="s">
        <v>255</v>
      </c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14.5" x14ac:dyDescent="0.35">
      <c r="A20" s="218" t="s">
        <v>40</v>
      </c>
      <c r="B20" s="219" t="s">
        <v>256</v>
      </c>
      <c r="C20" s="220">
        <v>0.121</v>
      </c>
      <c r="D20" s="339" t="s">
        <v>254</v>
      </c>
      <c r="E20" s="249"/>
      <c r="F20" s="221" t="s">
        <v>257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ht="25.5" customHeight="1" x14ac:dyDescent="0.35">
      <c r="A21" s="218" t="s">
        <v>42</v>
      </c>
      <c r="B21" s="222" t="s">
        <v>249</v>
      </c>
      <c r="C21" s="223">
        <v>7.4099999999999999E-2</v>
      </c>
      <c r="D21" s="341"/>
      <c r="E21" s="251"/>
      <c r="F21" s="224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ht="15.75" customHeight="1" x14ac:dyDescent="0.35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15.75" customHeight="1" x14ac:dyDescent="0.35">
      <c r="A23" s="211" t="s">
        <v>82</v>
      </c>
      <c r="B23" s="212" t="s">
        <v>83</v>
      </c>
      <c r="C23" s="212" t="s">
        <v>62</v>
      </c>
      <c r="D23" s="335" t="s">
        <v>252</v>
      </c>
      <c r="E23" s="254"/>
      <c r="F23" s="213" t="s">
        <v>253</v>
      </c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15.75" customHeight="1" x14ac:dyDescent="0.35">
      <c r="A24" s="215" t="s">
        <v>38</v>
      </c>
      <c r="B24" s="225" t="s">
        <v>84</v>
      </c>
      <c r="C24" s="216">
        <v>0.2</v>
      </c>
      <c r="D24" s="342" t="s">
        <v>254</v>
      </c>
      <c r="E24" s="303"/>
      <c r="F24" s="226" t="s">
        <v>258</v>
      </c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</row>
    <row r="25" spans="1:26" ht="15.75" customHeight="1" x14ac:dyDescent="0.35">
      <c r="A25" s="219" t="s">
        <v>40</v>
      </c>
      <c r="B25" s="227" t="s">
        <v>85</v>
      </c>
      <c r="C25" s="220">
        <v>2.5000000000000001E-2</v>
      </c>
      <c r="D25" s="339" t="s">
        <v>254</v>
      </c>
      <c r="E25" s="248"/>
      <c r="F25" s="228" t="s">
        <v>259</v>
      </c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</row>
    <row r="26" spans="1:26" ht="15.75" customHeight="1" x14ac:dyDescent="0.35">
      <c r="A26" s="219" t="s">
        <v>42</v>
      </c>
      <c r="B26" s="227" t="s">
        <v>260</v>
      </c>
      <c r="C26" s="220">
        <f>2%*1.38</f>
        <v>2.76E-2</v>
      </c>
      <c r="D26" s="339" t="s">
        <v>254</v>
      </c>
      <c r="E26" s="248"/>
      <c r="F26" s="228" t="s">
        <v>261</v>
      </c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</row>
    <row r="27" spans="1:26" ht="15.75" customHeight="1" x14ac:dyDescent="0.35">
      <c r="A27" s="219" t="s">
        <v>44</v>
      </c>
      <c r="B27" s="227" t="s">
        <v>87</v>
      </c>
      <c r="C27" s="220">
        <v>1.4999999999999999E-2</v>
      </c>
      <c r="D27" s="339" t="s">
        <v>254</v>
      </c>
      <c r="E27" s="248"/>
      <c r="F27" s="228" t="s">
        <v>262</v>
      </c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</row>
    <row r="28" spans="1:26" ht="15.75" customHeight="1" x14ac:dyDescent="0.35">
      <c r="A28" s="219" t="s">
        <v>70</v>
      </c>
      <c r="B28" s="227" t="s">
        <v>88</v>
      </c>
      <c r="C28" s="220">
        <v>0.01</v>
      </c>
      <c r="D28" s="339" t="s">
        <v>254</v>
      </c>
      <c r="E28" s="248"/>
      <c r="F28" s="228" t="s">
        <v>263</v>
      </c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</row>
    <row r="29" spans="1:26" ht="15.75" customHeight="1" x14ac:dyDescent="0.35">
      <c r="A29" s="219" t="s">
        <v>72</v>
      </c>
      <c r="B29" s="227" t="s">
        <v>89</v>
      </c>
      <c r="C29" s="220">
        <v>6.0000000000000001E-3</v>
      </c>
      <c r="D29" s="339" t="s">
        <v>254</v>
      </c>
      <c r="E29" s="248"/>
      <c r="F29" s="228" t="s">
        <v>264</v>
      </c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</row>
    <row r="30" spans="1:26" ht="15.75" customHeight="1" x14ac:dyDescent="0.35">
      <c r="A30" s="219" t="s">
        <v>90</v>
      </c>
      <c r="B30" s="227" t="s">
        <v>91</v>
      </c>
      <c r="C30" s="220">
        <v>2E-3</v>
      </c>
      <c r="D30" s="339" t="s">
        <v>254</v>
      </c>
      <c r="E30" s="248"/>
      <c r="F30" s="228" t="s">
        <v>265</v>
      </c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</row>
    <row r="31" spans="1:26" ht="15.75" customHeight="1" x14ac:dyDescent="0.35">
      <c r="A31" s="229" t="s">
        <v>92</v>
      </c>
      <c r="B31" s="230" t="s">
        <v>93</v>
      </c>
      <c r="C31" s="223">
        <v>0.08</v>
      </c>
      <c r="D31" s="341" t="s">
        <v>254</v>
      </c>
      <c r="E31" s="251"/>
      <c r="F31" s="231" t="s">
        <v>266</v>
      </c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</row>
    <row r="32" spans="1:26" ht="15.75" customHeight="1" x14ac:dyDescent="0.35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</row>
    <row r="33" spans="1:26" ht="15.75" customHeight="1" x14ac:dyDescent="0.35">
      <c r="A33" s="334" t="s">
        <v>108</v>
      </c>
      <c r="B33" s="253"/>
      <c r="C33" s="253"/>
      <c r="D33" s="253"/>
      <c r="E33" s="253"/>
      <c r="F33" s="254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</row>
    <row r="34" spans="1:26" ht="15.75" customHeight="1" x14ac:dyDescent="0.35">
      <c r="A34" s="211">
        <v>3</v>
      </c>
      <c r="B34" s="212" t="s">
        <v>109</v>
      </c>
      <c r="C34" s="212" t="s">
        <v>62</v>
      </c>
      <c r="D34" s="335" t="s">
        <v>252</v>
      </c>
      <c r="E34" s="254"/>
      <c r="F34" s="213" t="s">
        <v>253</v>
      </c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</row>
    <row r="35" spans="1:26" ht="15.75" customHeight="1" x14ac:dyDescent="0.35">
      <c r="A35" s="215" t="s">
        <v>38</v>
      </c>
      <c r="B35" s="225" t="s">
        <v>110</v>
      </c>
      <c r="C35" s="216">
        <v>4.1999999999999997E-3</v>
      </c>
      <c r="D35" s="342" t="s">
        <v>267</v>
      </c>
      <c r="E35" s="337"/>
      <c r="F35" s="232" t="s">
        <v>268</v>
      </c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</row>
    <row r="36" spans="1:26" ht="15.75" customHeight="1" x14ac:dyDescent="0.35">
      <c r="A36" s="215" t="s">
        <v>40</v>
      </c>
      <c r="B36" s="225" t="s">
        <v>111</v>
      </c>
      <c r="C36" s="216">
        <v>0.08</v>
      </c>
      <c r="D36" s="339" t="s">
        <v>269</v>
      </c>
      <c r="E36" s="249"/>
      <c r="F36" s="217" t="s">
        <v>270</v>
      </c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</row>
    <row r="37" spans="1:26" ht="27" customHeight="1" x14ac:dyDescent="0.35">
      <c r="A37" s="215" t="s">
        <v>42</v>
      </c>
      <c r="B37" s="233" t="s">
        <v>112</v>
      </c>
      <c r="C37" s="216">
        <v>4.3499999999999997E-2</v>
      </c>
      <c r="D37" s="340" t="s">
        <v>271</v>
      </c>
      <c r="E37" s="249"/>
      <c r="F37" s="217" t="s">
        <v>272</v>
      </c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</row>
    <row r="38" spans="1:26" ht="25.5" customHeight="1" x14ac:dyDescent="0.35">
      <c r="A38" s="219" t="s">
        <v>44</v>
      </c>
      <c r="B38" s="234" t="s">
        <v>113</v>
      </c>
      <c r="C38" s="220">
        <v>4.0000000000000002E-4</v>
      </c>
      <c r="D38" s="340" t="s">
        <v>273</v>
      </c>
      <c r="E38" s="249"/>
      <c r="F38" s="217" t="s">
        <v>274</v>
      </c>
      <c r="G38" s="200"/>
      <c r="H38" s="1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</row>
    <row r="39" spans="1:26" ht="25.5" customHeight="1" x14ac:dyDescent="0.35">
      <c r="A39" s="219" t="s">
        <v>70</v>
      </c>
      <c r="B39" s="234" t="s">
        <v>114</v>
      </c>
      <c r="C39" s="220">
        <v>0.36270000000000002</v>
      </c>
      <c r="D39" s="333" t="s">
        <v>254</v>
      </c>
      <c r="E39" s="249"/>
      <c r="F39" s="217" t="s">
        <v>274</v>
      </c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</row>
    <row r="40" spans="1:26" ht="26.25" customHeight="1" x14ac:dyDescent="0.35">
      <c r="A40" s="229" t="s">
        <v>72</v>
      </c>
      <c r="B40" s="235" t="s">
        <v>115</v>
      </c>
      <c r="C40" s="223">
        <v>8.0000000000000004E-4</v>
      </c>
      <c r="D40" s="332" t="s">
        <v>275</v>
      </c>
      <c r="E40" s="246"/>
      <c r="F40" s="236" t="s">
        <v>274</v>
      </c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</row>
    <row r="41" spans="1:26" ht="15.75" customHeight="1" x14ac:dyDescent="0.35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</row>
    <row r="42" spans="1:26" ht="15.75" customHeight="1" x14ac:dyDescent="0.35">
      <c r="A42" s="334" t="s">
        <v>124</v>
      </c>
      <c r="B42" s="253"/>
      <c r="C42" s="253"/>
      <c r="D42" s="253"/>
      <c r="E42" s="253"/>
      <c r="F42" s="254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</row>
    <row r="43" spans="1:26" ht="15.75" customHeight="1" x14ac:dyDescent="0.35">
      <c r="A43" s="237" t="s">
        <v>125</v>
      </c>
      <c r="B43" s="238" t="s">
        <v>126</v>
      </c>
      <c r="C43" s="238" t="s">
        <v>62</v>
      </c>
      <c r="D43" s="335" t="s">
        <v>252</v>
      </c>
      <c r="E43" s="254"/>
      <c r="F43" s="213" t="s">
        <v>253</v>
      </c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</row>
    <row r="44" spans="1:26" ht="25.5" customHeight="1" x14ac:dyDescent="0.35">
      <c r="A44" s="239" t="s">
        <v>38</v>
      </c>
      <c r="B44" s="240" t="s">
        <v>127</v>
      </c>
      <c r="C44" s="241">
        <f>12.1%/12</f>
        <v>1.0083333333333333E-2</v>
      </c>
      <c r="D44" s="336" t="s">
        <v>276</v>
      </c>
      <c r="E44" s="337"/>
      <c r="F44" s="242" t="s">
        <v>277</v>
      </c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</row>
    <row r="45" spans="1:26" ht="54.75" customHeight="1" x14ac:dyDescent="0.35">
      <c r="A45" s="219" t="s">
        <v>40</v>
      </c>
      <c r="B45" s="227" t="s">
        <v>126</v>
      </c>
      <c r="C45" s="220">
        <v>2.7000000000000001E-3</v>
      </c>
      <c r="D45" s="338" t="s">
        <v>278</v>
      </c>
      <c r="E45" s="249"/>
      <c r="F45" s="243" t="s">
        <v>279</v>
      </c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</row>
    <row r="46" spans="1:26" ht="56.25" customHeight="1" x14ac:dyDescent="0.35">
      <c r="A46" s="219" t="s">
        <v>42</v>
      </c>
      <c r="B46" s="234" t="s">
        <v>128</v>
      </c>
      <c r="C46" s="220">
        <v>2.0000000000000001E-4</v>
      </c>
      <c r="D46" s="338" t="s">
        <v>280</v>
      </c>
      <c r="E46" s="249"/>
      <c r="F46" s="243" t="s">
        <v>281</v>
      </c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</row>
    <row r="47" spans="1:26" ht="65.25" customHeight="1" x14ac:dyDescent="0.35">
      <c r="A47" s="219" t="s">
        <v>44</v>
      </c>
      <c r="B47" s="227" t="s">
        <v>129</v>
      </c>
      <c r="C47" s="220">
        <v>3.3E-3</v>
      </c>
      <c r="D47" s="338" t="s">
        <v>282</v>
      </c>
      <c r="E47" s="249"/>
      <c r="F47" s="243" t="s">
        <v>283</v>
      </c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</row>
    <row r="48" spans="1:26" ht="53.25" customHeight="1" x14ac:dyDescent="0.35">
      <c r="A48" s="219" t="s">
        <v>70</v>
      </c>
      <c r="B48" s="227" t="s">
        <v>130</v>
      </c>
      <c r="C48" s="220">
        <v>5.9999999999999995E-4</v>
      </c>
      <c r="D48" s="338" t="s">
        <v>284</v>
      </c>
      <c r="E48" s="249"/>
      <c r="F48" s="243" t="s">
        <v>285</v>
      </c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</row>
    <row r="49" spans="1:26" ht="15.75" customHeight="1" x14ac:dyDescent="0.35">
      <c r="A49" s="229" t="s">
        <v>72</v>
      </c>
      <c r="B49" s="235" t="s">
        <v>131</v>
      </c>
      <c r="C49" s="223">
        <v>0</v>
      </c>
      <c r="D49" s="332"/>
      <c r="E49" s="246"/>
      <c r="F49" s="236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</row>
    <row r="50" spans="1:26" ht="15.75" customHeight="1" x14ac:dyDescent="0.3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</row>
    <row r="51" spans="1:26" ht="15.75" customHeight="1" x14ac:dyDescent="0.35">
      <c r="A51" s="200"/>
      <c r="B51" s="200"/>
      <c r="C51" s="200"/>
      <c r="D51" s="1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</row>
    <row r="52" spans="1:26" ht="15.75" customHeight="1" x14ac:dyDescent="0.35">
      <c r="A52" s="200"/>
      <c r="B52" s="200"/>
      <c r="C52" s="200"/>
      <c r="D52" s="1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</row>
    <row r="53" spans="1:26" ht="15.75" customHeight="1" x14ac:dyDescent="0.35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</row>
    <row r="54" spans="1:26" ht="15.75" customHeight="1" x14ac:dyDescent="0.35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</row>
    <row r="55" spans="1:26" ht="15.75" customHeight="1" x14ac:dyDescent="0.35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</row>
    <row r="56" spans="1:26" ht="15.75" customHeight="1" x14ac:dyDescent="0.35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</row>
    <row r="57" spans="1:26" ht="15.75" customHeight="1" x14ac:dyDescent="0.3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</row>
    <row r="58" spans="1:26" ht="15.75" customHeight="1" x14ac:dyDescent="0.35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</row>
    <row r="59" spans="1:26" ht="15.75" customHeight="1" x14ac:dyDescent="0.35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</row>
    <row r="60" spans="1:26" ht="15.75" customHeight="1" x14ac:dyDescent="0.35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</row>
    <row r="61" spans="1:26" ht="15.75" customHeight="1" x14ac:dyDescent="0.35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</row>
    <row r="62" spans="1:26" ht="15.75" customHeight="1" x14ac:dyDescent="0.35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</row>
    <row r="63" spans="1:26" ht="15.75" customHeight="1" x14ac:dyDescent="0.35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</row>
    <row r="64" spans="1:26" ht="15.75" customHeight="1" x14ac:dyDescent="0.35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</row>
    <row r="65" spans="1:26" ht="15.75" customHeight="1" x14ac:dyDescent="0.35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</row>
    <row r="66" spans="1:26" ht="15.75" customHeight="1" x14ac:dyDescent="0.35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</row>
    <row r="67" spans="1:26" ht="15.75" customHeight="1" x14ac:dyDescent="0.35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</row>
    <row r="68" spans="1:26" ht="15.75" customHeight="1" x14ac:dyDescent="0.35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</row>
    <row r="69" spans="1:26" ht="15.75" customHeight="1" x14ac:dyDescent="0.35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</row>
    <row r="70" spans="1:26" ht="15.75" customHeight="1" x14ac:dyDescent="0.35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</row>
    <row r="71" spans="1:26" ht="15.75" customHeight="1" x14ac:dyDescent="0.35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</row>
    <row r="72" spans="1:26" ht="15.75" customHeight="1" x14ac:dyDescent="0.35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</row>
    <row r="73" spans="1:26" ht="15.75" customHeight="1" x14ac:dyDescent="0.35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</row>
    <row r="74" spans="1:26" ht="15.75" customHeight="1" x14ac:dyDescent="0.35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</row>
    <row r="75" spans="1:26" ht="15.75" customHeight="1" x14ac:dyDescent="0.35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</row>
    <row r="76" spans="1:26" ht="15.75" customHeight="1" x14ac:dyDescent="0.35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</row>
    <row r="77" spans="1:26" ht="15.75" customHeight="1" x14ac:dyDescent="0.35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</row>
    <row r="78" spans="1:26" ht="15.75" customHeight="1" x14ac:dyDescent="0.35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</row>
    <row r="79" spans="1:26" ht="15.75" customHeight="1" x14ac:dyDescent="0.35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</row>
    <row r="80" spans="1:26" ht="15.75" customHeight="1" x14ac:dyDescent="0.35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</row>
    <row r="81" spans="1:26" ht="15.75" customHeight="1" x14ac:dyDescent="0.35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</row>
    <row r="82" spans="1:26" ht="15.75" customHeight="1" x14ac:dyDescent="0.35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</row>
    <row r="83" spans="1:26" ht="15.75" customHeight="1" x14ac:dyDescent="0.35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</row>
    <row r="84" spans="1:26" ht="15.75" customHeight="1" x14ac:dyDescent="0.35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</row>
    <row r="85" spans="1:26" ht="15.75" customHeight="1" x14ac:dyDescent="0.35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</row>
    <row r="86" spans="1:26" ht="15.75" customHeight="1" x14ac:dyDescent="0.35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</row>
    <row r="87" spans="1:26" ht="15.75" customHeight="1" x14ac:dyDescent="0.35">
      <c r="A87" s="200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</row>
    <row r="88" spans="1:26" ht="15.75" customHeight="1" x14ac:dyDescent="0.35">
      <c r="A88" s="200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</row>
    <row r="89" spans="1:26" ht="15.75" customHeight="1" x14ac:dyDescent="0.35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</row>
    <row r="90" spans="1:26" ht="15.75" customHeight="1" x14ac:dyDescent="0.35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</row>
    <row r="91" spans="1:26" ht="15.75" customHeight="1" x14ac:dyDescent="0.35">
      <c r="A91" s="200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</row>
    <row r="92" spans="1:26" ht="15.75" customHeight="1" x14ac:dyDescent="0.35">
      <c r="A92" s="200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</row>
    <row r="93" spans="1:26" ht="15.75" customHeight="1" x14ac:dyDescent="0.35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</row>
    <row r="94" spans="1:26" ht="15.75" customHeight="1" x14ac:dyDescent="0.35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</row>
    <row r="95" spans="1:26" ht="15.75" customHeight="1" x14ac:dyDescent="0.35">
      <c r="A95" s="200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</row>
    <row r="96" spans="1:26" ht="15.75" customHeight="1" x14ac:dyDescent="0.35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</row>
    <row r="97" spans="1:26" ht="15.75" customHeight="1" x14ac:dyDescent="0.35">
      <c r="A97" s="200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</row>
    <row r="98" spans="1:26" ht="15.75" customHeight="1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</row>
    <row r="99" spans="1:26" ht="15.75" customHeight="1" x14ac:dyDescent="0.35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</row>
    <row r="100" spans="1:26" ht="15.75" customHeight="1" x14ac:dyDescent="0.35">
      <c r="A100" s="200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</row>
    <row r="101" spans="1:26" ht="15.75" customHeight="1" x14ac:dyDescent="0.35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</row>
    <row r="102" spans="1:26" ht="15.75" customHeight="1" x14ac:dyDescent="0.35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</row>
    <row r="103" spans="1:26" ht="15.75" customHeight="1" x14ac:dyDescent="0.35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</row>
    <row r="104" spans="1:26" ht="15.75" customHeight="1" x14ac:dyDescent="0.35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</row>
    <row r="105" spans="1:26" ht="15.75" customHeight="1" x14ac:dyDescent="0.35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</row>
    <row r="106" spans="1:26" ht="15.75" customHeight="1" x14ac:dyDescent="0.35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</row>
    <row r="107" spans="1:26" ht="15.75" customHeight="1" x14ac:dyDescent="0.35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</row>
    <row r="108" spans="1:26" ht="15.75" customHeight="1" x14ac:dyDescent="0.35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</row>
    <row r="109" spans="1:26" ht="15.75" customHeight="1" x14ac:dyDescent="0.35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</row>
    <row r="110" spans="1:26" ht="15.75" customHeight="1" x14ac:dyDescent="0.35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</row>
    <row r="111" spans="1:26" ht="15.75" customHeight="1" x14ac:dyDescent="0.35">
      <c r="A111" s="200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</row>
    <row r="112" spans="1:26" ht="15.75" customHeight="1" x14ac:dyDescent="0.35">
      <c r="A112" s="200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</row>
    <row r="113" spans="1:26" ht="15.75" customHeight="1" x14ac:dyDescent="0.35">
      <c r="A113" s="200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</row>
    <row r="114" spans="1:26" ht="15.75" customHeight="1" x14ac:dyDescent="0.35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</row>
    <row r="115" spans="1:26" ht="15.75" customHeight="1" x14ac:dyDescent="0.35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</row>
    <row r="116" spans="1:26" ht="15.75" customHeight="1" x14ac:dyDescent="0.35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</row>
    <row r="117" spans="1:26" ht="15.75" customHeight="1" x14ac:dyDescent="0.35">
      <c r="A117" s="200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</row>
    <row r="118" spans="1:26" ht="15.75" customHeight="1" x14ac:dyDescent="0.35">
      <c r="A118" s="200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</row>
    <row r="119" spans="1:26" ht="15.75" customHeight="1" x14ac:dyDescent="0.35">
      <c r="A119" s="200"/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</row>
    <row r="120" spans="1:26" ht="15.75" customHeight="1" x14ac:dyDescent="0.35">
      <c r="A120" s="200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</row>
    <row r="121" spans="1:26" ht="15.75" customHeight="1" x14ac:dyDescent="0.35">
      <c r="A121" s="200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</row>
    <row r="122" spans="1:26" ht="15.75" customHeight="1" x14ac:dyDescent="0.35">
      <c r="A122" s="200"/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</row>
    <row r="123" spans="1:26" ht="15.75" customHeight="1" x14ac:dyDescent="0.35">
      <c r="A123" s="200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</row>
    <row r="124" spans="1:26" ht="15.75" customHeight="1" x14ac:dyDescent="0.35">
      <c r="A124" s="200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</row>
    <row r="125" spans="1:26" ht="15.75" customHeight="1" x14ac:dyDescent="0.35">
      <c r="A125" s="200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</row>
    <row r="126" spans="1:26" ht="15.75" customHeight="1" x14ac:dyDescent="0.35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</row>
    <row r="127" spans="1:26" ht="15.75" customHeight="1" x14ac:dyDescent="0.35">
      <c r="A127" s="200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</row>
    <row r="128" spans="1:26" ht="15.75" customHeight="1" x14ac:dyDescent="0.35">
      <c r="A128" s="200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</row>
    <row r="129" spans="1:26" ht="15.75" customHeight="1" x14ac:dyDescent="0.35">
      <c r="A129" s="200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</row>
    <row r="130" spans="1:26" ht="15.75" customHeight="1" x14ac:dyDescent="0.35">
      <c r="A130" s="200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</row>
    <row r="131" spans="1:26" ht="15.75" customHeight="1" x14ac:dyDescent="0.35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</row>
    <row r="132" spans="1:26" ht="15.75" customHeight="1" x14ac:dyDescent="0.35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</row>
    <row r="133" spans="1:26" ht="15.75" customHeight="1" x14ac:dyDescent="0.35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</row>
    <row r="134" spans="1:26" ht="15.75" customHeight="1" x14ac:dyDescent="0.35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</row>
    <row r="135" spans="1:26" ht="15.75" customHeight="1" x14ac:dyDescent="0.35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</row>
    <row r="136" spans="1:26" ht="15.75" customHeight="1" x14ac:dyDescent="0.35">
      <c r="A136" s="200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</row>
    <row r="137" spans="1:26" ht="15.75" customHeight="1" x14ac:dyDescent="0.35">
      <c r="A137" s="200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</row>
    <row r="138" spans="1:26" ht="15.75" customHeight="1" x14ac:dyDescent="0.35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</row>
    <row r="139" spans="1:26" ht="15.75" customHeight="1" x14ac:dyDescent="0.35">
      <c r="A139" s="200"/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</row>
    <row r="140" spans="1:26" ht="15.75" customHeight="1" x14ac:dyDescent="0.35">
      <c r="A140" s="200"/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</row>
    <row r="141" spans="1:26" ht="15.75" customHeight="1" x14ac:dyDescent="0.35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</row>
    <row r="142" spans="1:26" ht="15.75" customHeight="1" x14ac:dyDescent="0.35">
      <c r="A142" s="200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</row>
    <row r="143" spans="1:26" ht="15.75" customHeight="1" x14ac:dyDescent="0.35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</row>
    <row r="144" spans="1:26" ht="15.75" customHeight="1" x14ac:dyDescent="0.35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</row>
    <row r="145" spans="1:26" ht="15.75" customHeight="1" x14ac:dyDescent="0.35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</row>
    <row r="146" spans="1:26" ht="15.75" customHeight="1" x14ac:dyDescent="0.35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</row>
    <row r="147" spans="1:26" ht="15.75" customHeight="1" x14ac:dyDescent="0.35">
      <c r="A147" s="200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</row>
    <row r="148" spans="1:26" ht="15.75" customHeight="1" x14ac:dyDescent="0.35">
      <c r="A148" s="200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</row>
    <row r="149" spans="1:26" ht="15.75" customHeight="1" x14ac:dyDescent="0.35">
      <c r="A149" s="200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</row>
    <row r="150" spans="1:26" ht="15.75" customHeight="1" x14ac:dyDescent="0.35">
      <c r="A150" s="200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</row>
    <row r="151" spans="1:26" ht="15.75" customHeight="1" x14ac:dyDescent="0.35">
      <c r="A151" s="200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</row>
    <row r="152" spans="1:26" ht="15.75" customHeight="1" x14ac:dyDescent="0.35">
      <c r="A152" s="200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</row>
    <row r="153" spans="1:26" ht="15.75" customHeight="1" x14ac:dyDescent="0.35">
      <c r="A153" s="200"/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</row>
    <row r="154" spans="1:26" ht="15.75" customHeight="1" x14ac:dyDescent="0.35">
      <c r="A154" s="200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</row>
    <row r="155" spans="1:26" ht="15.75" customHeight="1" x14ac:dyDescent="0.35">
      <c r="A155" s="200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</row>
    <row r="156" spans="1:26" ht="15.75" customHeight="1" x14ac:dyDescent="0.35">
      <c r="A156" s="200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</row>
    <row r="157" spans="1:26" ht="15.75" customHeight="1" x14ac:dyDescent="0.35">
      <c r="A157" s="200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</row>
    <row r="158" spans="1:26" ht="15.75" customHeight="1" x14ac:dyDescent="0.35">
      <c r="A158" s="200"/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</row>
    <row r="159" spans="1:26" ht="15.75" customHeight="1" x14ac:dyDescent="0.35">
      <c r="A159" s="200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</row>
    <row r="160" spans="1:26" ht="15.75" customHeight="1" x14ac:dyDescent="0.35">
      <c r="A160" s="200"/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</row>
    <row r="161" spans="1:26" ht="15.75" customHeight="1" x14ac:dyDescent="0.35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</row>
    <row r="162" spans="1:26" ht="15.75" customHeight="1" x14ac:dyDescent="0.35">
      <c r="A162" s="200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</row>
    <row r="163" spans="1:26" ht="15.75" customHeight="1" x14ac:dyDescent="0.35">
      <c r="A163" s="200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</row>
    <row r="164" spans="1:26" ht="15.75" customHeight="1" x14ac:dyDescent="0.35">
      <c r="A164" s="200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</row>
    <row r="165" spans="1:26" ht="15.75" customHeight="1" x14ac:dyDescent="0.35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</row>
    <row r="166" spans="1:26" ht="15.75" customHeight="1" x14ac:dyDescent="0.35">
      <c r="A166" s="200"/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</row>
    <row r="167" spans="1:26" ht="15.75" customHeight="1" x14ac:dyDescent="0.35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</row>
    <row r="168" spans="1:26" ht="15.75" customHeight="1" x14ac:dyDescent="0.35">
      <c r="A168" s="200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</row>
    <row r="169" spans="1:26" ht="15.75" customHeight="1" x14ac:dyDescent="0.35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</row>
    <row r="170" spans="1:26" ht="15.75" customHeight="1" x14ac:dyDescent="0.35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</row>
    <row r="171" spans="1:26" ht="15.75" customHeight="1" x14ac:dyDescent="0.35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</row>
    <row r="172" spans="1:26" ht="15.75" customHeight="1" x14ac:dyDescent="0.35">
      <c r="A172" s="200"/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</row>
    <row r="173" spans="1:26" ht="15.75" customHeight="1" x14ac:dyDescent="0.35">
      <c r="A173" s="200"/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</row>
    <row r="174" spans="1:26" ht="15.75" customHeight="1" x14ac:dyDescent="0.35">
      <c r="A174" s="200"/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</row>
    <row r="175" spans="1:26" ht="15.75" customHeight="1" x14ac:dyDescent="0.35">
      <c r="A175" s="200"/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</row>
    <row r="176" spans="1:26" ht="15.75" customHeight="1" x14ac:dyDescent="0.35">
      <c r="A176" s="200"/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</row>
    <row r="177" spans="1:26" ht="15.75" customHeight="1" x14ac:dyDescent="0.35">
      <c r="A177" s="200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</row>
    <row r="178" spans="1:26" ht="15.75" customHeight="1" x14ac:dyDescent="0.35">
      <c r="A178" s="200"/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</row>
    <row r="179" spans="1:26" ht="15.75" customHeight="1" x14ac:dyDescent="0.35">
      <c r="A179" s="200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</row>
    <row r="180" spans="1:26" ht="15.75" customHeight="1" x14ac:dyDescent="0.35">
      <c r="A180" s="200"/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</row>
    <row r="181" spans="1:26" ht="15.75" customHeight="1" x14ac:dyDescent="0.35">
      <c r="A181" s="200"/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</row>
    <row r="182" spans="1:26" ht="15.75" customHeight="1" x14ac:dyDescent="0.35">
      <c r="A182" s="200"/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</row>
    <row r="183" spans="1:26" ht="15.75" customHeight="1" x14ac:dyDescent="0.35">
      <c r="A183" s="200"/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</row>
    <row r="184" spans="1:26" ht="15.75" customHeight="1" x14ac:dyDescent="0.35">
      <c r="A184" s="200"/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</row>
    <row r="185" spans="1:26" ht="15.75" customHeight="1" x14ac:dyDescent="0.35">
      <c r="A185" s="200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</row>
    <row r="186" spans="1:26" ht="15.75" customHeight="1" x14ac:dyDescent="0.35">
      <c r="A186" s="200"/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</row>
    <row r="187" spans="1:26" ht="15.75" customHeight="1" x14ac:dyDescent="0.35">
      <c r="A187" s="200"/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</row>
    <row r="188" spans="1:26" ht="15.75" customHeight="1" x14ac:dyDescent="0.35">
      <c r="A188" s="200"/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</row>
    <row r="189" spans="1:26" ht="15.75" customHeight="1" x14ac:dyDescent="0.35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</row>
    <row r="190" spans="1:26" ht="15.75" customHeight="1" x14ac:dyDescent="0.35">
      <c r="A190" s="200"/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</row>
    <row r="191" spans="1:26" ht="15.75" customHeight="1" x14ac:dyDescent="0.35">
      <c r="A191" s="200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</row>
    <row r="192" spans="1:26" ht="15.75" customHeight="1" x14ac:dyDescent="0.35">
      <c r="A192" s="200"/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</row>
    <row r="193" spans="1:26" ht="15.75" customHeight="1" x14ac:dyDescent="0.35">
      <c r="A193" s="200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</row>
    <row r="194" spans="1:26" ht="15.75" customHeight="1" x14ac:dyDescent="0.35">
      <c r="A194" s="200"/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</row>
    <row r="195" spans="1:26" ht="15.75" customHeight="1" x14ac:dyDescent="0.35">
      <c r="A195" s="200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</row>
    <row r="196" spans="1:26" ht="15.75" customHeight="1" x14ac:dyDescent="0.35">
      <c r="A196" s="200"/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</row>
    <row r="197" spans="1:26" ht="15.75" customHeight="1" x14ac:dyDescent="0.35">
      <c r="A197" s="200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</row>
    <row r="198" spans="1:26" ht="15.75" customHeight="1" x14ac:dyDescent="0.35">
      <c r="A198" s="200"/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</row>
    <row r="199" spans="1:26" ht="15.75" customHeight="1" x14ac:dyDescent="0.35">
      <c r="A199" s="200"/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</row>
    <row r="200" spans="1:26" ht="15.75" customHeight="1" x14ac:dyDescent="0.35">
      <c r="A200" s="200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</row>
    <row r="201" spans="1:26" ht="15.75" customHeight="1" x14ac:dyDescent="0.35">
      <c r="A201" s="200"/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</row>
    <row r="202" spans="1:26" ht="15.75" customHeight="1" x14ac:dyDescent="0.35">
      <c r="A202" s="200"/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</row>
    <row r="203" spans="1:26" ht="15.75" customHeight="1" x14ac:dyDescent="0.35">
      <c r="A203" s="200"/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</row>
    <row r="204" spans="1:26" ht="15.75" customHeight="1" x14ac:dyDescent="0.35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</row>
    <row r="205" spans="1:26" ht="15.75" customHeight="1" x14ac:dyDescent="0.35">
      <c r="A205" s="200"/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</row>
    <row r="206" spans="1:26" ht="15.75" customHeight="1" x14ac:dyDescent="0.35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</row>
    <row r="207" spans="1:26" ht="15.75" customHeight="1" x14ac:dyDescent="0.35">
      <c r="A207" s="200"/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</row>
    <row r="208" spans="1:26" ht="15.75" customHeight="1" x14ac:dyDescent="0.35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</row>
    <row r="209" spans="1:26" ht="15.75" customHeight="1" x14ac:dyDescent="0.35">
      <c r="A209" s="200"/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</row>
    <row r="210" spans="1:26" ht="15.75" customHeight="1" x14ac:dyDescent="0.35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</row>
    <row r="211" spans="1:26" ht="15.75" customHeight="1" x14ac:dyDescent="0.35">
      <c r="A211" s="200"/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</row>
    <row r="212" spans="1:26" ht="15.75" customHeight="1" x14ac:dyDescent="0.35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</row>
    <row r="213" spans="1:26" ht="15.75" customHeight="1" x14ac:dyDescent="0.35">
      <c r="A213" s="200"/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  <c r="X213" s="200"/>
      <c r="Y213" s="200"/>
      <c r="Z213" s="200"/>
    </row>
    <row r="214" spans="1:26" ht="15.75" customHeight="1" x14ac:dyDescent="0.35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</row>
    <row r="215" spans="1:26" ht="15.75" customHeight="1" x14ac:dyDescent="0.35">
      <c r="A215" s="200"/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  <c r="X215" s="200"/>
      <c r="Y215" s="200"/>
      <c r="Z215" s="200"/>
    </row>
    <row r="216" spans="1:26" ht="15.75" customHeight="1" x14ac:dyDescent="0.35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</row>
    <row r="217" spans="1:26" ht="15.75" customHeight="1" x14ac:dyDescent="0.35">
      <c r="A217" s="200"/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</row>
    <row r="218" spans="1:26" ht="15.75" customHeight="1" x14ac:dyDescent="0.35">
      <c r="A218" s="200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</row>
    <row r="219" spans="1:26" ht="15.75" customHeight="1" x14ac:dyDescent="0.35">
      <c r="A219" s="200"/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</row>
    <row r="220" spans="1:26" ht="15.75" customHeight="1" x14ac:dyDescent="0.35">
      <c r="A220" s="200"/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</row>
    <row r="221" spans="1:26" ht="15.75" customHeight="1" x14ac:dyDescent="0.35">
      <c r="A221" s="200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  <c r="X221" s="200"/>
      <c r="Y221" s="200"/>
      <c r="Z221" s="200"/>
    </row>
    <row r="222" spans="1:26" ht="15.75" customHeight="1" x14ac:dyDescent="0.35">
      <c r="A222" s="200"/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</row>
    <row r="223" spans="1:26" ht="15.75" customHeight="1" x14ac:dyDescent="0.35">
      <c r="A223" s="200"/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</row>
    <row r="224" spans="1:26" ht="15.75" customHeight="1" x14ac:dyDescent="0.35">
      <c r="A224" s="200"/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</row>
    <row r="225" spans="1:26" ht="15.75" customHeight="1" x14ac:dyDescent="0.35">
      <c r="A225" s="200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</row>
    <row r="226" spans="1:26" ht="15.75" customHeight="1" x14ac:dyDescent="0.35">
      <c r="A226" s="200"/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</row>
    <row r="227" spans="1:26" ht="15.75" customHeight="1" x14ac:dyDescent="0.35">
      <c r="A227" s="200"/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</row>
    <row r="228" spans="1:26" ht="15.75" customHeight="1" x14ac:dyDescent="0.35">
      <c r="A228" s="200"/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</row>
    <row r="229" spans="1:26" ht="15.75" customHeight="1" x14ac:dyDescent="0.35">
      <c r="A229" s="200"/>
      <c r="B229" s="200"/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</row>
    <row r="230" spans="1:26" ht="15.75" customHeight="1" x14ac:dyDescent="0.35">
      <c r="A230" s="200"/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</row>
    <row r="231" spans="1:26" ht="15.75" customHeight="1" x14ac:dyDescent="0.35">
      <c r="A231" s="200"/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200"/>
      <c r="Y231" s="200"/>
      <c r="Z231" s="200"/>
    </row>
    <row r="232" spans="1:26" ht="15.75" customHeight="1" x14ac:dyDescent="0.35">
      <c r="A232" s="200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P232" s="200"/>
      <c r="Q232" s="200"/>
      <c r="R232" s="200"/>
      <c r="S232" s="200"/>
      <c r="T232" s="200"/>
      <c r="U232" s="200"/>
      <c r="V232" s="200"/>
      <c r="W232" s="200"/>
      <c r="X232" s="200"/>
      <c r="Y232" s="200"/>
      <c r="Z232" s="200"/>
    </row>
    <row r="233" spans="1:26" ht="15.75" customHeight="1" x14ac:dyDescent="0.35">
      <c r="A233" s="200"/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  <c r="X233" s="200"/>
      <c r="Y233" s="200"/>
      <c r="Z233" s="200"/>
    </row>
    <row r="234" spans="1:26" ht="15.75" customHeight="1" x14ac:dyDescent="0.35">
      <c r="A234" s="200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</row>
    <row r="235" spans="1:26" ht="15.75" customHeight="1" x14ac:dyDescent="0.35">
      <c r="A235" s="200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  <c r="Z235" s="200"/>
    </row>
    <row r="236" spans="1:26" ht="15.75" customHeight="1" x14ac:dyDescent="0.35">
      <c r="A236" s="200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</row>
    <row r="237" spans="1:26" ht="15.75" customHeight="1" x14ac:dyDescent="0.35">
      <c r="A237" s="200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</row>
    <row r="238" spans="1:26" ht="15.75" customHeight="1" x14ac:dyDescent="0.35">
      <c r="A238" s="200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200"/>
    </row>
    <row r="239" spans="1:26" ht="15.75" customHeight="1" x14ac:dyDescent="0.35">
      <c r="A239" s="200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</row>
    <row r="240" spans="1:26" ht="15.75" customHeight="1" x14ac:dyDescent="0.35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</row>
    <row r="241" spans="1:26" ht="15.75" customHeight="1" x14ac:dyDescent="0.35">
      <c r="A241" s="200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200"/>
    </row>
    <row r="242" spans="1:26" ht="15.75" customHeight="1" x14ac:dyDescent="0.35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</row>
    <row r="243" spans="1:26" ht="15.75" customHeight="1" x14ac:dyDescent="0.35">
      <c r="A243" s="200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</row>
    <row r="244" spans="1:26" ht="15.75" customHeight="1" x14ac:dyDescent="0.35">
      <c r="A244" s="200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</row>
    <row r="245" spans="1:26" ht="15.75" customHeight="1" x14ac:dyDescent="0.35">
      <c r="A245" s="200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</row>
    <row r="246" spans="1:26" ht="15.75" customHeight="1" x14ac:dyDescent="0.35">
      <c r="A246" s="200"/>
      <c r="B246" s="200"/>
      <c r="C246" s="200"/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</row>
    <row r="247" spans="1:26" ht="15.75" customHeight="1" x14ac:dyDescent="0.35">
      <c r="A247" s="200"/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</row>
    <row r="248" spans="1:26" ht="15.75" customHeight="1" x14ac:dyDescent="0.35">
      <c r="A248" s="200"/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</row>
    <row r="249" spans="1:26" ht="15.75" customHeight="1" x14ac:dyDescent="0.35">
      <c r="A249" s="200"/>
      <c r="B249" s="200"/>
      <c r="C249" s="200"/>
      <c r="D249" s="200"/>
      <c r="E249" s="200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</row>
    <row r="250" spans="1:26" ht="15.75" customHeight="1" x14ac:dyDescent="0.35">
      <c r="A250" s="200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</row>
    <row r="251" spans="1:26" ht="15.75" customHeight="1" x14ac:dyDescent="0.35">
      <c r="A251" s="200"/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0"/>
      <c r="Y251" s="200"/>
      <c r="Z251" s="200"/>
    </row>
    <row r="252" spans="1:26" ht="15.75" customHeight="1" x14ac:dyDescent="0.35">
      <c r="A252" s="200"/>
      <c r="B252" s="200"/>
      <c r="C252" s="200"/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</row>
    <row r="253" spans="1:26" ht="15.75" customHeight="1" x14ac:dyDescent="0.35">
      <c r="A253" s="200"/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0"/>
    </row>
    <row r="254" spans="1:26" ht="15.75" customHeight="1" x14ac:dyDescent="0.35">
      <c r="A254" s="200"/>
      <c r="B254" s="200"/>
      <c r="C254" s="200"/>
      <c r="D254" s="200"/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</row>
    <row r="255" spans="1:26" ht="15.75" customHeight="1" x14ac:dyDescent="0.35">
      <c r="A255" s="200"/>
      <c r="B255" s="200"/>
      <c r="C255" s="200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</row>
    <row r="256" spans="1:26" ht="15.75" customHeight="1" x14ac:dyDescent="0.35">
      <c r="A256" s="200"/>
      <c r="B256" s="200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00"/>
      <c r="Z256" s="200"/>
    </row>
    <row r="257" spans="1:26" ht="15.75" customHeight="1" x14ac:dyDescent="0.35">
      <c r="A257" s="200"/>
      <c r="B257" s="200"/>
      <c r="C257" s="200"/>
      <c r="D257" s="200"/>
      <c r="E257" s="200"/>
      <c r="F257" s="200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0"/>
    </row>
    <row r="258" spans="1:26" ht="15.75" customHeight="1" x14ac:dyDescent="0.35">
      <c r="A258" s="200"/>
      <c r="B258" s="200"/>
      <c r="C258" s="200"/>
      <c r="D258" s="200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</row>
    <row r="259" spans="1:26" ht="15.75" customHeight="1" x14ac:dyDescent="0.35">
      <c r="A259" s="200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</row>
    <row r="260" spans="1:26" ht="15.75" customHeight="1" x14ac:dyDescent="0.35">
      <c r="A260" s="200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</row>
    <row r="261" spans="1:26" ht="15.75" customHeight="1" x14ac:dyDescent="0.35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</row>
    <row r="262" spans="1:26" ht="15.75" customHeight="1" x14ac:dyDescent="0.35">
      <c r="A262" s="200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</row>
    <row r="263" spans="1:26" ht="15.75" customHeight="1" x14ac:dyDescent="0.35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</row>
    <row r="264" spans="1:26" ht="15.75" customHeight="1" x14ac:dyDescent="0.35">
      <c r="A264" s="200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</row>
    <row r="265" spans="1:26" ht="15.75" customHeight="1" x14ac:dyDescent="0.35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</row>
    <row r="266" spans="1:26" ht="15.75" customHeight="1" x14ac:dyDescent="0.35">
      <c r="A266" s="200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</row>
    <row r="267" spans="1:26" ht="15.75" customHeight="1" x14ac:dyDescent="0.35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</row>
    <row r="268" spans="1:26" ht="15.75" customHeight="1" x14ac:dyDescent="0.35">
      <c r="A268" s="200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</row>
    <row r="269" spans="1:26" ht="15.75" customHeight="1" x14ac:dyDescent="0.35">
      <c r="A269" s="200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</row>
    <row r="270" spans="1:26" ht="15.75" customHeight="1" x14ac:dyDescent="0.35">
      <c r="A270" s="200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</row>
    <row r="271" spans="1:26" ht="15.75" customHeight="1" x14ac:dyDescent="0.35">
      <c r="A271" s="200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</row>
    <row r="272" spans="1:26" ht="15.75" customHeight="1" x14ac:dyDescent="0.35">
      <c r="A272" s="200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</row>
    <row r="273" spans="1:26" ht="15.75" customHeight="1" x14ac:dyDescent="0.35">
      <c r="A273" s="200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</row>
    <row r="274" spans="1:26" ht="15.75" customHeight="1" x14ac:dyDescent="0.35">
      <c r="A274" s="200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</row>
    <row r="275" spans="1:26" ht="15.75" customHeight="1" x14ac:dyDescent="0.35">
      <c r="A275" s="200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</row>
    <row r="276" spans="1:26" ht="15.75" customHeight="1" x14ac:dyDescent="0.35">
      <c r="A276" s="200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</row>
    <row r="277" spans="1:26" ht="15.75" customHeight="1" x14ac:dyDescent="0.35">
      <c r="A277" s="200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</row>
    <row r="278" spans="1:26" ht="15.75" customHeight="1" x14ac:dyDescent="0.35">
      <c r="A278" s="200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</row>
    <row r="279" spans="1:26" ht="15.75" customHeight="1" x14ac:dyDescent="0.35">
      <c r="A279" s="200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</row>
    <row r="280" spans="1:26" ht="15.75" customHeight="1" x14ac:dyDescent="0.35">
      <c r="A280" s="200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</row>
    <row r="281" spans="1:26" ht="15.75" customHeight="1" x14ac:dyDescent="0.35">
      <c r="A281" s="200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</row>
    <row r="282" spans="1:26" ht="15.75" customHeight="1" x14ac:dyDescent="0.35">
      <c r="A282" s="200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</row>
    <row r="283" spans="1:26" ht="15.75" customHeight="1" x14ac:dyDescent="0.35">
      <c r="A283" s="200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</row>
    <row r="284" spans="1:26" ht="15.75" customHeight="1" x14ac:dyDescent="0.35">
      <c r="A284" s="200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</row>
    <row r="285" spans="1:26" ht="15.75" customHeight="1" x14ac:dyDescent="0.35">
      <c r="A285" s="200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</row>
    <row r="286" spans="1:26" ht="15.75" customHeight="1" x14ac:dyDescent="0.35">
      <c r="A286" s="200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</row>
    <row r="287" spans="1:26" ht="15.75" customHeight="1" x14ac:dyDescent="0.35">
      <c r="A287" s="200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</row>
    <row r="288" spans="1:26" ht="15.75" customHeight="1" x14ac:dyDescent="0.35">
      <c r="A288" s="200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</row>
    <row r="289" spans="1:26" ht="15.75" customHeight="1" x14ac:dyDescent="0.35">
      <c r="A289" s="200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</row>
    <row r="290" spans="1:26" ht="15.75" customHeight="1" x14ac:dyDescent="0.35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</row>
    <row r="291" spans="1:26" ht="15.75" customHeight="1" x14ac:dyDescent="0.35">
      <c r="A291" s="200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</row>
    <row r="292" spans="1:26" ht="15.75" customHeight="1" x14ac:dyDescent="0.35">
      <c r="A292" s="200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</row>
    <row r="293" spans="1:26" ht="15.75" customHeight="1" x14ac:dyDescent="0.35">
      <c r="A293" s="200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</row>
    <row r="294" spans="1:26" ht="15.75" customHeight="1" x14ac:dyDescent="0.35">
      <c r="A294" s="200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</row>
    <row r="295" spans="1:26" ht="15.75" customHeight="1" x14ac:dyDescent="0.35">
      <c r="A295" s="200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</row>
    <row r="296" spans="1:26" ht="15.75" customHeight="1" x14ac:dyDescent="0.35">
      <c r="A296" s="200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</row>
    <row r="297" spans="1:26" ht="15.75" customHeight="1" x14ac:dyDescent="0.35">
      <c r="A297" s="200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</row>
    <row r="298" spans="1:26" ht="15.75" customHeight="1" x14ac:dyDescent="0.35">
      <c r="A298" s="200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</row>
    <row r="299" spans="1:26" ht="15.75" customHeight="1" x14ac:dyDescent="0.35">
      <c r="A299" s="200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</row>
    <row r="300" spans="1:26" ht="15.75" customHeight="1" x14ac:dyDescent="0.35">
      <c r="A300" s="200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</row>
    <row r="301" spans="1:26" ht="15.75" customHeight="1" x14ac:dyDescent="0.35">
      <c r="A301" s="200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</row>
    <row r="302" spans="1:26" ht="15.75" customHeight="1" x14ac:dyDescent="0.35">
      <c r="A302" s="200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</row>
    <row r="303" spans="1:26" ht="15.75" customHeight="1" x14ac:dyDescent="0.35">
      <c r="A303" s="200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</row>
    <row r="304" spans="1:26" ht="15.75" customHeight="1" x14ac:dyDescent="0.35">
      <c r="A304" s="200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</row>
    <row r="305" spans="1:26" ht="15.75" customHeight="1" x14ac:dyDescent="0.35">
      <c r="A305" s="200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</row>
    <row r="306" spans="1:26" ht="15.75" customHeight="1" x14ac:dyDescent="0.35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</row>
    <row r="307" spans="1:26" ht="15.75" customHeight="1" x14ac:dyDescent="0.35">
      <c r="A307" s="200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</row>
    <row r="308" spans="1:26" ht="15.75" customHeight="1" x14ac:dyDescent="0.35">
      <c r="A308" s="200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</row>
    <row r="309" spans="1:26" ht="15.75" customHeight="1" x14ac:dyDescent="0.35">
      <c r="A309" s="200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</row>
    <row r="310" spans="1:26" ht="15.75" customHeight="1" x14ac:dyDescent="0.35">
      <c r="A310" s="200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</row>
    <row r="311" spans="1:26" ht="15.75" customHeight="1" x14ac:dyDescent="0.35">
      <c r="A311" s="200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</row>
    <row r="312" spans="1:26" ht="15.75" customHeight="1" x14ac:dyDescent="0.35">
      <c r="A312" s="200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</row>
    <row r="313" spans="1:26" ht="15.75" customHeight="1" x14ac:dyDescent="0.35">
      <c r="A313" s="200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</row>
    <row r="314" spans="1:26" ht="15.75" customHeight="1" x14ac:dyDescent="0.35">
      <c r="A314" s="200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</row>
    <row r="315" spans="1:26" ht="15.75" customHeight="1" x14ac:dyDescent="0.35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</row>
    <row r="316" spans="1:26" ht="15.75" customHeight="1" x14ac:dyDescent="0.35">
      <c r="A316" s="200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</row>
    <row r="317" spans="1:26" ht="15.75" customHeight="1" x14ac:dyDescent="0.35">
      <c r="A317" s="200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</row>
    <row r="318" spans="1:26" ht="15.75" customHeight="1" x14ac:dyDescent="0.35">
      <c r="A318" s="200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</row>
    <row r="319" spans="1:26" ht="15.75" customHeight="1" x14ac:dyDescent="0.35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</row>
    <row r="320" spans="1:26" ht="15.75" customHeight="1" x14ac:dyDescent="0.35">
      <c r="A320" s="200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</row>
    <row r="321" spans="1:26" ht="15.75" customHeight="1" x14ac:dyDescent="0.35">
      <c r="A321" s="200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</row>
    <row r="322" spans="1:26" ht="15.75" customHeight="1" x14ac:dyDescent="0.35">
      <c r="A322" s="200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</row>
    <row r="323" spans="1:26" ht="15.75" customHeight="1" x14ac:dyDescent="0.35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</row>
    <row r="324" spans="1:26" ht="15.75" customHeight="1" x14ac:dyDescent="0.35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</row>
    <row r="325" spans="1:26" ht="15.75" customHeight="1" x14ac:dyDescent="0.35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</row>
    <row r="326" spans="1:26" ht="15.75" customHeight="1" x14ac:dyDescent="0.35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</row>
    <row r="327" spans="1:26" ht="15.75" customHeight="1" x14ac:dyDescent="0.35">
      <c r="A327" s="200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</row>
    <row r="328" spans="1:26" ht="15.75" customHeight="1" x14ac:dyDescent="0.35">
      <c r="A328" s="200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</row>
    <row r="329" spans="1:26" ht="15.75" customHeight="1" x14ac:dyDescent="0.35">
      <c r="A329" s="200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</row>
    <row r="330" spans="1:26" ht="15.75" customHeight="1" x14ac:dyDescent="0.35">
      <c r="A330" s="200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</row>
    <row r="331" spans="1:26" ht="15.75" customHeight="1" x14ac:dyDescent="0.35">
      <c r="A331" s="200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</row>
    <row r="332" spans="1:26" ht="15.75" customHeight="1" x14ac:dyDescent="0.35">
      <c r="A332" s="200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</row>
    <row r="333" spans="1:26" ht="15.75" customHeight="1" x14ac:dyDescent="0.35">
      <c r="A333" s="200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</row>
    <row r="334" spans="1:26" ht="15.75" customHeight="1" x14ac:dyDescent="0.35">
      <c r="A334" s="200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</row>
    <row r="335" spans="1:26" ht="15.75" customHeight="1" x14ac:dyDescent="0.35">
      <c r="A335" s="200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</row>
    <row r="336" spans="1:26" ht="15.75" customHeight="1" x14ac:dyDescent="0.35">
      <c r="A336" s="200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</row>
    <row r="337" spans="1:26" ht="15.75" customHeight="1" x14ac:dyDescent="0.35">
      <c r="A337" s="200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</row>
    <row r="338" spans="1:26" ht="15.75" customHeight="1" x14ac:dyDescent="0.35">
      <c r="A338" s="200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</row>
    <row r="339" spans="1:26" ht="15.75" customHeight="1" x14ac:dyDescent="0.35">
      <c r="A339" s="200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</row>
    <row r="340" spans="1:26" ht="15.75" customHeight="1" x14ac:dyDescent="0.35">
      <c r="A340" s="200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</row>
    <row r="341" spans="1:26" ht="15.75" customHeight="1" x14ac:dyDescent="0.35">
      <c r="A341" s="200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</row>
    <row r="342" spans="1:26" ht="15.75" customHeight="1" x14ac:dyDescent="0.35">
      <c r="A342" s="200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</row>
    <row r="343" spans="1:26" ht="15.75" customHeight="1" x14ac:dyDescent="0.35">
      <c r="A343" s="200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</row>
    <row r="344" spans="1:26" ht="15.75" customHeight="1" x14ac:dyDescent="0.35">
      <c r="A344" s="200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</row>
    <row r="345" spans="1:26" ht="15.75" customHeight="1" x14ac:dyDescent="0.35">
      <c r="A345" s="200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</row>
    <row r="346" spans="1:26" ht="15.75" customHeight="1" x14ac:dyDescent="0.35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</row>
    <row r="347" spans="1:26" ht="15.75" customHeight="1" x14ac:dyDescent="0.35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</row>
    <row r="348" spans="1:26" ht="15.75" customHeight="1" x14ac:dyDescent="0.35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</row>
    <row r="349" spans="1:26" ht="15.75" customHeight="1" x14ac:dyDescent="0.35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</row>
    <row r="350" spans="1:26" ht="15.75" customHeight="1" x14ac:dyDescent="0.35">
      <c r="A350" s="200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</row>
    <row r="351" spans="1:26" ht="15.75" customHeight="1" x14ac:dyDescent="0.35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</row>
    <row r="352" spans="1:26" ht="15.75" customHeight="1" x14ac:dyDescent="0.35">
      <c r="A352" s="200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</row>
    <row r="353" spans="1:26" ht="15.75" customHeight="1" x14ac:dyDescent="0.35">
      <c r="A353" s="200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</row>
    <row r="354" spans="1:26" ht="15.75" customHeight="1" x14ac:dyDescent="0.35">
      <c r="A354" s="200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</row>
    <row r="355" spans="1:26" ht="15.75" customHeight="1" x14ac:dyDescent="0.35">
      <c r="A355" s="200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</row>
    <row r="356" spans="1:26" ht="15.75" customHeight="1" x14ac:dyDescent="0.35">
      <c r="A356" s="200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</row>
    <row r="357" spans="1:26" ht="15.75" customHeight="1" x14ac:dyDescent="0.35">
      <c r="A357" s="200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</row>
    <row r="358" spans="1:26" ht="15.75" customHeight="1" x14ac:dyDescent="0.35">
      <c r="A358" s="200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</row>
    <row r="359" spans="1:26" ht="15.75" customHeight="1" x14ac:dyDescent="0.35">
      <c r="A359" s="200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</row>
    <row r="360" spans="1:26" ht="15.75" customHeight="1" x14ac:dyDescent="0.35">
      <c r="A360" s="200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</row>
    <row r="361" spans="1:26" ht="15.75" customHeight="1" x14ac:dyDescent="0.35">
      <c r="A361" s="200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</row>
    <row r="362" spans="1:26" ht="15.75" customHeight="1" x14ac:dyDescent="0.35">
      <c r="A362" s="200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  <c r="X362" s="200"/>
      <c r="Y362" s="200"/>
      <c r="Z362" s="200"/>
    </row>
    <row r="363" spans="1:26" ht="15.75" customHeight="1" x14ac:dyDescent="0.35">
      <c r="A363" s="200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</row>
    <row r="364" spans="1:26" ht="15.75" customHeight="1" x14ac:dyDescent="0.35">
      <c r="A364" s="200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</row>
    <row r="365" spans="1:26" ht="15.75" customHeight="1" x14ac:dyDescent="0.35">
      <c r="A365" s="200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</row>
    <row r="366" spans="1:26" ht="15.75" customHeight="1" x14ac:dyDescent="0.35">
      <c r="A366" s="200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</row>
    <row r="367" spans="1:26" ht="15.75" customHeight="1" x14ac:dyDescent="0.35">
      <c r="A367" s="200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</row>
    <row r="368" spans="1:26" ht="15.75" customHeight="1" x14ac:dyDescent="0.35">
      <c r="A368" s="200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</row>
    <row r="369" spans="1:26" ht="15.75" customHeight="1" x14ac:dyDescent="0.35">
      <c r="A369" s="200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</row>
    <row r="370" spans="1:26" ht="15.75" customHeight="1" x14ac:dyDescent="0.35">
      <c r="A370" s="200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</row>
    <row r="371" spans="1:26" ht="15.75" customHeight="1" x14ac:dyDescent="0.35">
      <c r="A371" s="200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</row>
    <row r="372" spans="1:26" ht="15.75" customHeight="1" x14ac:dyDescent="0.35">
      <c r="A372" s="200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</row>
    <row r="373" spans="1:26" ht="15.75" customHeight="1" x14ac:dyDescent="0.35">
      <c r="A373" s="200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</row>
    <row r="374" spans="1:26" ht="15.75" customHeight="1" x14ac:dyDescent="0.35">
      <c r="A374" s="200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</row>
    <row r="375" spans="1:26" ht="15.75" customHeight="1" x14ac:dyDescent="0.35">
      <c r="A375" s="200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</row>
    <row r="376" spans="1:26" ht="15.75" customHeight="1" x14ac:dyDescent="0.35">
      <c r="A376" s="200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</row>
    <row r="377" spans="1:26" ht="15.75" customHeight="1" x14ac:dyDescent="0.35">
      <c r="A377" s="200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</row>
    <row r="378" spans="1:26" ht="15.75" customHeight="1" x14ac:dyDescent="0.35">
      <c r="A378" s="200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</row>
    <row r="379" spans="1:26" ht="15.75" customHeight="1" x14ac:dyDescent="0.35">
      <c r="A379" s="200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</row>
    <row r="380" spans="1:26" ht="15.75" customHeight="1" x14ac:dyDescent="0.35">
      <c r="A380" s="200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</row>
    <row r="381" spans="1:26" ht="15.75" customHeight="1" x14ac:dyDescent="0.35">
      <c r="A381" s="200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</row>
    <row r="382" spans="1:26" ht="15.75" customHeight="1" x14ac:dyDescent="0.35">
      <c r="A382" s="200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</row>
    <row r="383" spans="1:26" ht="15.75" customHeight="1" x14ac:dyDescent="0.35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  <c r="X383" s="200"/>
      <c r="Y383" s="200"/>
      <c r="Z383" s="200"/>
    </row>
    <row r="384" spans="1:26" ht="15.75" customHeight="1" x14ac:dyDescent="0.35">
      <c r="A384" s="200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</row>
    <row r="385" spans="1:26" ht="15.75" customHeight="1" x14ac:dyDescent="0.35">
      <c r="A385" s="200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</row>
    <row r="386" spans="1:26" ht="15.75" customHeight="1" x14ac:dyDescent="0.35">
      <c r="A386" s="200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</row>
    <row r="387" spans="1:26" ht="15.75" customHeight="1" x14ac:dyDescent="0.35">
      <c r="A387" s="200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</row>
    <row r="388" spans="1:26" ht="15.75" customHeight="1" x14ac:dyDescent="0.35">
      <c r="A388" s="200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</row>
    <row r="389" spans="1:26" ht="15.75" customHeight="1" x14ac:dyDescent="0.35">
      <c r="A389" s="200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  <c r="X389" s="200"/>
      <c r="Y389" s="200"/>
      <c r="Z389" s="200"/>
    </row>
    <row r="390" spans="1:26" ht="15.75" customHeight="1" x14ac:dyDescent="0.35">
      <c r="A390" s="200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</row>
    <row r="391" spans="1:26" ht="15.75" customHeight="1" x14ac:dyDescent="0.35">
      <c r="A391" s="200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</row>
    <row r="392" spans="1:26" ht="15.75" customHeight="1" x14ac:dyDescent="0.35">
      <c r="A392" s="200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</row>
    <row r="393" spans="1:26" ht="15.75" customHeight="1" x14ac:dyDescent="0.35">
      <c r="A393" s="200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</row>
    <row r="394" spans="1:26" ht="15.75" customHeight="1" x14ac:dyDescent="0.35">
      <c r="A394" s="200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</row>
    <row r="395" spans="1:26" ht="15.75" customHeight="1" x14ac:dyDescent="0.35">
      <c r="A395" s="200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</row>
    <row r="396" spans="1:26" ht="15.75" customHeight="1" x14ac:dyDescent="0.35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</row>
    <row r="397" spans="1:26" ht="15.75" customHeight="1" x14ac:dyDescent="0.35">
      <c r="A397" s="200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</row>
    <row r="398" spans="1:26" ht="15.75" customHeight="1" x14ac:dyDescent="0.35">
      <c r="A398" s="200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</row>
    <row r="399" spans="1:26" ht="15.75" customHeight="1" x14ac:dyDescent="0.35">
      <c r="A399" s="200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</row>
    <row r="400" spans="1:26" ht="15.75" customHeight="1" x14ac:dyDescent="0.35">
      <c r="A400" s="200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</row>
    <row r="401" spans="1:26" ht="15.75" customHeight="1" x14ac:dyDescent="0.35">
      <c r="A401" s="200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</row>
    <row r="402" spans="1:26" ht="15.75" customHeight="1" x14ac:dyDescent="0.35">
      <c r="A402" s="200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</row>
    <row r="403" spans="1:26" ht="15.75" customHeight="1" x14ac:dyDescent="0.35">
      <c r="A403" s="200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</row>
    <row r="404" spans="1:26" ht="15.75" customHeight="1" x14ac:dyDescent="0.35">
      <c r="A404" s="200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</row>
    <row r="405" spans="1:26" ht="15.75" customHeight="1" x14ac:dyDescent="0.35">
      <c r="A405" s="200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</row>
    <row r="406" spans="1:26" ht="15.75" customHeight="1" x14ac:dyDescent="0.35">
      <c r="A406" s="200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  <c r="X406" s="200"/>
      <c r="Y406" s="200"/>
      <c r="Z406" s="200"/>
    </row>
    <row r="407" spans="1:26" ht="15.75" customHeight="1" x14ac:dyDescent="0.35">
      <c r="A407" s="200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  <c r="X407" s="200"/>
      <c r="Y407" s="200"/>
      <c r="Z407" s="200"/>
    </row>
    <row r="408" spans="1:26" ht="15.75" customHeight="1" x14ac:dyDescent="0.35">
      <c r="A408" s="200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  <c r="X408" s="200"/>
      <c r="Y408" s="200"/>
      <c r="Z408" s="200"/>
    </row>
    <row r="409" spans="1:26" ht="15.75" customHeight="1" x14ac:dyDescent="0.35">
      <c r="A409" s="200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  <c r="X409" s="200"/>
      <c r="Y409" s="200"/>
      <c r="Z409" s="200"/>
    </row>
    <row r="410" spans="1:26" ht="15.75" customHeight="1" x14ac:dyDescent="0.35">
      <c r="A410" s="200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  <c r="X410" s="200"/>
      <c r="Y410" s="200"/>
      <c r="Z410" s="200"/>
    </row>
    <row r="411" spans="1:26" ht="15.75" customHeight="1" x14ac:dyDescent="0.35">
      <c r="A411" s="200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  <c r="X411" s="200"/>
      <c r="Y411" s="200"/>
      <c r="Z411" s="200"/>
    </row>
    <row r="412" spans="1:26" ht="15.75" customHeight="1" x14ac:dyDescent="0.35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</row>
    <row r="413" spans="1:26" ht="15.75" customHeight="1" x14ac:dyDescent="0.35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</row>
    <row r="414" spans="1:26" ht="15.75" customHeight="1" x14ac:dyDescent="0.35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</row>
    <row r="415" spans="1:26" ht="15.75" customHeight="1" x14ac:dyDescent="0.35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</row>
    <row r="416" spans="1:26" ht="15.75" customHeight="1" x14ac:dyDescent="0.35">
      <c r="A416" s="200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</row>
    <row r="417" spans="1:26" ht="15.75" customHeight="1" x14ac:dyDescent="0.35">
      <c r="A417" s="200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</row>
    <row r="418" spans="1:26" ht="15.75" customHeight="1" x14ac:dyDescent="0.35">
      <c r="A418" s="200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</row>
    <row r="419" spans="1:26" ht="15.75" customHeight="1" x14ac:dyDescent="0.35">
      <c r="A419" s="200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  <c r="X419" s="200"/>
      <c r="Y419" s="200"/>
      <c r="Z419" s="200"/>
    </row>
    <row r="420" spans="1:26" ht="15.75" customHeight="1" x14ac:dyDescent="0.35">
      <c r="A420" s="200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</row>
    <row r="421" spans="1:26" ht="15.75" customHeight="1" x14ac:dyDescent="0.35">
      <c r="A421" s="200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  <c r="X421" s="200"/>
      <c r="Y421" s="200"/>
      <c r="Z421" s="200"/>
    </row>
    <row r="422" spans="1:26" ht="15.75" customHeight="1" x14ac:dyDescent="0.35">
      <c r="A422" s="200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  <c r="X422" s="200"/>
      <c r="Y422" s="200"/>
      <c r="Z422" s="200"/>
    </row>
    <row r="423" spans="1:26" ht="15.75" customHeight="1" x14ac:dyDescent="0.35">
      <c r="A423" s="200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  <c r="X423" s="200"/>
      <c r="Y423" s="200"/>
      <c r="Z423" s="200"/>
    </row>
    <row r="424" spans="1:26" ht="15.75" customHeight="1" x14ac:dyDescent="0.35">
      <c r="A424" s="200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  <c r="X424" s="200"/>
      <c r="Y424" s="200"/>
      <c r="Z424" s="200"/>
    </row>
    <row r="425" spans="1:26" ht="15.75" customHeight="1" x14ac:dyDescent="0.35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  <c r="X425" s="200"/>
      <c r="Y425" s="200"/>
      <c r="Z425" s="200"/>
    </row>
    <row r="426" spans="1:26" ht="15.75" customHeight="1" x14ac:dyDescent="0.35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</row>
    <row r="427" spans="1:26" ht="15.75" customHeight="1" x14ac:dyDescent="0.35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</row>
    <row r="428" spans="1:26" ht="15.75" customHeight="1" x14ac:dyDescent="0.35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</row>
    <row r="429" spans="1:26" ht="15.75" customHeight="1" x14ac:dyDescent="0.35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</row>
    <row r="430" spans="1:26" ht="15.75" customHeight="1" x14ac:dyDescent="0.35">
      <c r="A430" s="200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</row>
    <row r="431" spans="1:26" ht="15.75" customHeight="1" x14ac:dyDescent="0.35">
      <c r="A431" s="200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</row>
    <row r="432" spans="1:26" ht="15.75" customHeight="1" x14ac:dyDescent="0.35">
      <c r="A432" s="200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  <c r="X432" s="200"/>
      <c r="Y432" s="200"/>
      <c r="Z432" s="200"/>
    </row>
    <row r="433" spans="1:26" ht="15.75" customHeight="1" x14ac:dyDescent="0.35">
      <c r="A433" s="200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  <c r="X433" s="200"/>
      <c r="Y433" s="200"/>
      <c r="Z433" s="200"/>
    </row>
    <row r="434" spans="1:26" ht="15.75" customHeight="1" x14ac:dyDescent="0.35">
      <c r="A434" s="200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  <c r="X434" s="200"/>
      <c r="Y434" s="200"/>
      <c r="Z434" s="200"/>
    </row>
    <row r="435" spans="1:26" ht="15.75" customHeight="1" x14ac:dyDescent="0.35">
      <c r="A435" s="200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P435" s="200"/>
      <c r="Q435" s="200"/>
      <c r="R435" s="200"/>
      <c r="S435" s="200"/>
      <c r="T435" s="200"/>
      <c r="U435" s="200"/>
      <c r="V435" s="200"/>
      <c r="W435" s="200"/>
      <c r="X435" s="200"/>
      <c r="Y435" s="200"/>
      <c r="Z435" s="200"/>
    </row>
    <row r="436" spans="1:26" ht="15.75" customHeight="1" x14ac:dyDescent="0.35">
      <c r="A436" s="200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</row>
    <row r="437" spans="1:26" ht="15.75" customHeight="1" x14ac:dyDescent="0.35">
      <c r="A437" s="200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  <c r="X437" s="200"/>
      <c r="Y437" s="200"/>
      <c r="Z437" s="200"/>
    </row>
    <row r="438" spans="1:26" ht="15.75" customHeight="1" x14ac:dyDescent="0.35">
      <c r="A438" s="200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</row>
    <row r="439" spans="1:26" ht="15.75" customHeight="1" x14ac:dyDescent="0.35">
      <c r="A439" s="200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</row>
    <row r="440" spans="1:26" ht="15.75" customHeight="1" x14ac:dyDescent="0.35">
      <c r="A440" s="200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</row>
    <row r="441" spans="1:26" ht="15.75" customHeight="1" x14ac:dyDescent="0.35">
      <c r="A441" s="200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</row>
    <row r="442" spans="1:26" ht="15.75" customHeight="1" x14ac:dyDescent="0.35">
      <c r="A442" s="200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</row>
    <row r="443" spans="1:26" ht="15.75" customHeight="1" x14ac:dyDescent="0.35">
      <c r="A443" s="200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</row>
    <row r="444" spans="1:26" ht="15.75" customHeight="1" x14ac:dyDescent="0.35">
      <c r="A444" s="200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</row>
    <row r="445" spans="1:26" ht="15.75" customHeight="1" x14ac:dyDescent="0.35">
      <c r="A445" s="200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</row>
    <row r="446" spans="1:26" ht="15.75" customHeight="1" x14ac:dyDescent="0.35">
      <c r="A446" s="200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</row>
    <row r="447" spans="1:26" ht="15.75" customHeight="1" x14ac:dyDescent="0.35">
      <c r="A447" s="200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</row>
    <row r="448" spans="1:26" ht="15.75" customHeight="1" x14ac:dyDescent="0.35">
      <c r="A448" s="200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</row>
    <row r="449" spans="1:26" ht="15.75" customHeight="1" x14ac:dyDescent="0.35">
      <c r="A449" s="200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</row>
    <row r="450" spans="1:26" ht="15.75" customHeight="1" x14ac:dyDescent="0.35">
      <c r="A450" s="200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</row>
    <row r="451" spans="1:26" ht="15.75" customHeight="1" x14ac:dyDescent="0.35">
      <c r="A451" s="200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</row>
    <row r="452" spans="1:26" ht="15.75" customHeight="1" x14ac:dyDescent="0.35">
      <c r="A452" s="200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</row>
    <row r="453" spans="1:26" ht="15.75" customHeight="1" x14ac:dyDescent="0.35">
      <c r="A453" s="200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0"/>
      <c r="U453" s="200"/>
      <c r="V453" s="200"/>
      <c r="W453" s="200"/>
      <c r="X453" s="200"/>
      <c r="Y453" s="200"/>
      <c r="Z453" s="200"/>
    </row>
    <row r="454" spans="1:26" ht="15.75" customHeight="1" x14ac:dyDescent="0.35">
      <c r="A454" s="200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  <c r="X454" s="200"/>
      <c r="Y454" s="200"/>
      <c r="Z454" s="200"/>
    </row>
    <row r="455" spans="1:26" ht="15.75" customHeight="1" x14ac:dyDescent="0.35">
      <c r="A455" s="200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  <c r="X455" s="200"/>
      <c r="Y455" s="200"/>
      <c r="Z455" s="200"/>
    </row>
    <row r="456" spans="1:26" ht="15.75" customHeight="1" x14ac:dyDescent="0.35">
      <c r="A456" s="200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</row>
    <row r="457" spans="1:26" ht="15.75" customHeight="1" x14ac:dyDescent="0.35">
      <c r="A457" s="200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</row>
    <row r="458" spans="1:26" ht="15.75" customHeight="1" x14ac:dyDescent="0.35">
      <c r="A458" s="200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</row>
    <row r="459" spans="1:26" ht="15.75" customHeight="1" x14ac:dyDescent="0.35">
      <c r="A459" s="200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</row>
    <row r="460" spans="1:26" ht="15.75" customHeight="1" x14ac:dyDescent="0.35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</row>
    <row r="461" spans="1:26" ht="15.75" customHeight="1" x14ac:dyDescent="0.35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</row>
    <row r="462" spans="1:26" ht="15.75" customHeight="1" x14ac:dyDescent="0.35">
      <c r="A462" s="200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</row>
    <row r="463" spans="1:26" ht="15.75" customHeight="1" x14ac:dyDescent="0.35">
      <c r="A463" s="200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</row>
    <row r="464" spans="1:26" ht="15.75" customHeight="1" x14ac:dyDescent="0.35">
      <c r="A464" s="200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</row>
    <row r="465" spans="1:26" ht="15.75" customHeight="1" x14ac:dyDescent="0.35">
      <c r="A465" s="200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</row>
    <row r="466" spans="1:26" ht="15.75" customHeight="1" x14ac:dyDescent="0.35">
      <c r="A466" s="200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</row>
    <row r="467" spans="1:26" ht="15.75" customHeight="1" x14ac:dyDescent="0.35">
      <c r="A467" s="200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</row>
    <row r="468" spans="1:26" ht="15.75" customHeight="1" x14ac:dyDescent="0.35">
      <c r="A468" s="200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</row>
    <row r="469" spans="1:26" ht="15.75" customHeight="1" x14ac:dyDescent="0.35">
      <c r="A469" s="200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  <c r="X469" s="200"/>
      <c r="Y469" s="200"/>
      <c r="Z469" s="200"/>
    </row>
    <row r="470" spans="1:26" ht="15.75" customHeight="1" x14ac:dyDescent="0.35">
      <c r="A470" s="200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  <c r="X470" s="200"/>
      <c r="Y470" s="200"/>
      <c r="Z470" s="200"/>
    </row>
    <row r="471" spans="1:26" ht="15.75" customHeight="1" x14ac:dyDescent="0.35">
      <c r="A471" s="200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</row>
    <row r="472" spans="1:26" ht="15.75" customHeight="1" x14ac:dyDescent="0.35">
      <c r="A472" s="200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</row>
    <row r="473" spans="1:26" ht="15.75" customHeight="1" x14ac:dyDescent="0.35">
      <c r="A473" s="200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  <c r="X473" s="200"/>
      <c r="Y473" s="200"/>
      <c r="Z473" s="200"/>
    </row>
    <row r="474" spans="1:26" ht="15.75" customHeight="1" x14ac:dyDescent="0.35">
      <c r="A474" s="200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  <c r="X474" s="200"/>
      <c r="Y474" s="200"/>
      <c r="Z474" s="200"/>
    </row>
    <row r="475" spans="1:26" ht="15.75" customHeight="1" x14ac:dyDescent="0.35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  <c r="X475" s="200"/>
      <c r="Y475" s="200"/>
      <c r="Z475" s="200"/>
    </row>
    <row r="476" spans="1:26" ht="15.75" customHeight="1" x14ac:dyDescent="0.35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</row>
    <row r="477" spans="1:26" ht="15.75" customHeight="1" x14ac:dyDescent="0.35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</row>
    <row r="478" spans="1:26" ht="15.75" customHeight="1" x14ac:dyDescent="0.35">
      <c r="A478" s="200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</row>
    <row r="479" spans="1:26" ht="15.75" customHeight="1" x14ac:dyDescent="0.35">
      <c r="A479" s="200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</row>
    <row r="480" spans="1:26" ht="15.75" customHeight="1" x14ac:dyDescent="0.35">
      <c r="A480" s="200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</row>
    <row r="481" spans="1:26" ht="15.75" customHeight="1" x14ac:dyDescent="0.35">
      <c r="A481" s="200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</row>
    <row r="482" spans="1:26" ht="15.75" customHeight="1" x14ac:dyDescent="0.35">
      <c r="A482" s="200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</row>
    <row r="483" spans="1:26" ht="15.75" customHeight="1" x14ac:dyDescent="0.35">
      <c r="A483" s="200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</row>
    <row r="484" spans="1:26" ht="15.75" customHeight="1" x14ac:dyDescent="0.35">
      <c r="A484" s="200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</row>
    <row r="485" spans="1:26" ht="15.75" customHeight="1" x14ac:dyDescent="0.35">
      <c r="A485" s="200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</row>
    <row r="486" spans="1:26" ht="15.75" customHeight="1" x14ac:dyDescent="0.35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</row>
    <row r="487" spans="1:26" ht="15.75" customHeight="1" x14ac:dyDescent="0.35">
      <c r="A487" s="200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</row>
    <row r="488" spans="1:26" ht="15.75" customHeight="1" x14ac:dyDescent="0.35">
      <c r="A488" s="200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  <c r="X488" s="200"/>
      <c r="Y488" s="200"/>
      <c r="Z488" s="200"/>
    </row>
    <row r="489" spans="1:26" ht="15.75" customHeight="1" x14ac:dyDescent="0.35">
      <c r="A489" s="200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  <c r="X489" s="200"/>
      <c r="Y489" s="200"/>
      <c r="Z489" s="200"/>
    </row>
    <row r="490" spans="1:26" ht="15.75" customHeight="1" x14ac:dyDescent="0.35">
      <c r="A490" s="200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  <c r="X490" s="200"/>
      <c r="Y490" s="200"/>
      <c r="Z490" s="200"/>
    </row>
    <row r="491" spans="1:26" ht="15.75" customHeight="1" x14ac:dyDescent="0.35">
      <c r="A491" s="200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  <c r="X491" s="200"/>
      <c r="Y491" s="200"/>
      <c r="Z491" s="200"/>
    </row>
    <row r="492" spans="1:26" ht="15.75" customHeight="1" x14ac:dyDescent="0.35">
      <c r="A492" s="200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  <c r="X492" s="200"/>
      <c r="Y492" s="200"/>
      <c r="Z492" s="200"/>
    </row>
    <row r="493" spans="1:26" ht="15.75" customHeight="1" x14ac:dyDescent="0.35">
      <c r="A493" s="200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  <c r="X493" s="200"/>
      <c r="Y493" s="200"/>
      <c r="Z493" s="200"/>
    </row>
    <row r="494" spans="1:26" ht="15.75" customHeight="1" x14ac:dyDescent="0.35">
      <c r="A494" s="200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  <c r="X494" s="200"/>
      <c r="Y494" s="200"/>
      <c r="Z494" s="200"/>
    </row>
    <row r="495" spans="1:26" ht="15.75" customHeight="1" x14ac:dyDescent="0.35">
      <c r="A495" s="200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  <c r="X495" s="200"/>
      <c r="Y495" s="200"/>
      <c r="Z495" s="200"/>
    </row>
    <row r="496" spans="1:26" ht="15.75" customHeight="1" x14ac:dyDescent="0.35">
      <c r="A496" s="200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  <c r="X496" s="200"/>
      <c r="Y496" s="200"/>
      <c r="Z496" s="200"/>
    </row>
    <row r="497" spans="1:26" ht="15.75" customHeight="1" x14ac:dyDescent="0.35">
      <c r="A497" s="200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  <c r="X497" s="200"/>
      <c r="Y497" s="200"/>
      <c r="Z497" s="200"/>
    </row>
    <row r="498" spans="1:26" ht="15.75" customHeight="1" x14ac:dyDescent="0.35">
      <c r="A498" s="200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  <c r="X498" s="200"/>
      <c r="Y498" s="200"/>
      <c r="Z498" s="200"/>
    </row>
    <row r="499" spans="1:26" ht="15.75" customHeight="1" x14ac:dyDescent="0.35">
      <c r="A499" s="200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  <c r="X499" s="200"/>
      <c r="Y499" s="200"/>
      <c r="Z499" s="200"/>
    </row>
    <row r="500" spans="1:26" ht="15.75" customHeight="1" x14ac:dyDescent="0.35">
      <c r="A500" s="200"/>
      <c r="B500" s="200"/>
      <c r="C500" s="200"/>
      <c r="D500" s="200"/>
      <c r="E500" s="200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</row>
    <row r="501" spans="1:26" ht="15.75" customHeight="1" x14ac:dyDescent="0.35">
      <c r="A501" s="200"/>
      <c r="B501" s="200"/>
      <c r="C501" s="200"/>
      <c r="D501" s="200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</row>
    <row r="502" spans="1:26" ht="15.75" customHeight="1" x14ac:dyDescent="0.35">
      <c r="A502" s="200"/>
      <c r="B502" s="200"/>
      <c r="C502" s="200"/>
      <c r="D502" s="200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</row>
    <row r="503" spans="1:26" ht="15.75" customHeight="1" x14ac:dyDescent="0.35">
      <c r="A503" s="200"/>
      <c r="B503" s="200"/>
      <c r="C503" s="200"/>
      <c r="D503" s="200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</row>
    <row r="504" spans="1:26" ht="15.75" customHeight="1" x14ac:dyDescent="0.35">
      <c r="A504" s="200"/>
      <c r="B504" s="200"/>
      <c r="C504" s="200"/>
      <c r="D504" s="200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</row>
    <row r="505" spans="1:26" ht="15.75" customHeight="1" x14ac:dyDescent="0.35">
      <c r="A505" s="200"/>
      <c r="B505" s="200"/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</row>
    <row r="506" spans="1:26" ht="15.75" customHeight="1" x14ac:dyDescent="0.35">
      <c r="A506" s="200"/>
      <c r="B506" s="200"/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</row>
    <row r="507" spans="1:26" ht="15.75" customHeight="1" x14ac:dyDescent="0.35">
      <c r="A507" s="200"/>
      <c r="B507" s="200"/>
      <c r="C507" s="200"/>
      <c r="D507" s="200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</row>
    <row r="508" spans="1:26" ht="15.75" customHeight="1" x14ac:dyDescent="0.35">
      <c r="A508" s="200"/>
      <c r="B508" s="200"/>
      <c r="C508" s="200"/>
      <c r="D508" s="200"/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</row>
    <row r="509" spans="1:26" ht="15.75" customHeight="1" x14ac:dyDescent="0.35">
      <c r="A509" s="200"/>
      <c r="B509" s="200"/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</row>
    <row r="510" spans="1:26" ht="15.75" customHeight="1" x14ac:dyDescent="0.35">
      <c r="A510" s="200"/>
      <c r="B510" s="200"/>
      <c r="C510" s="200"/>
      <c r="D510" s="200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</row>
    <row r="511" spans="1:26" ht="15.75" customHeight="1" x14ac:dyDescent="0.35">
      <c r="A511" s="200"/>
      <c r="B511" s="200"/>
      <c r="C511" s="200"/>
      <c r="D511" s="200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</row>
    <row r="512" spans="1:26" ht="15.75" customHeight="1" x14ac:dyDescent="0.35">
      <c r="A512" s="200"/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</row>
    <row r="513" spans="1:26" ht="15.75" customHeight="1" x14ac:dyDescent="0.35">
      <c r="A513" s="200"/>
      <c r="B513" s="200"/>
      <c r="C513" s="200"/>
      <c r="D513" s="200"/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</row>
    <row r="514" spans="1:26" ht="15.75" customHeight="1" x14ac:dyDescent="0.35">
      <c r="A514" s="200"/>
      <c r="B514" s="200"/>
      <c r="C514" s="200"/>
      <c r="D514" s="200"/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</row>
    <row r="515" spans="1:26" ht="15.75" customHeight="1" x14ac:dyDescent="0.35">
      <c r="A515" s="200"/>
      <c r="B515" s="200"/>
      <c r="C515" s="200"/>
      <c r="D515" s="200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P515" s="200"/>
      <c r="Q515" s="200"/>
      <c r="R515" s="200"/>
      <c r="S515" s="200"/>
      <c r="T515" s="200"/>
      <c r="U515" s="200"/>
      <c r="V515" s="200"/>
      <c r="W515" s="200"/>
      <c r="X515" s="200"/>
      <c r="Y515" s="200"/>
      <c r="Z515" s="200"/>
    </row>
    <row r="516" spans="1:26" ht="15.75" customHeight="1" x14ac:dyDescent="0.35">
      <c r="A516" s="200"/>
      <c r="B516" s="200"/>
      <c r="C516" s="200"/>
      <c r="D516" s="200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</row>
    <row r="517" spans="1:26" ht="15.75" customHeight="1" x14ac:dyDescent="0.35">
      <c r="A517" s="200"/>
      <c r="B517" s="200"/>
      <c r="C517" s="200"/>
      <c r="D517" s="200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P517" s="200"/>
      <c r="Q517" s="200"/>
      <c r="R517" s="200"/>
      <c r="S517" s="200"/>
      <c r="T517" s="200"/>
      <c r="U517" s="200"/>
      <c r="V517" s="200"/>
      <c r="W517" s="200"/>
      <c r="X517" s="200"/>
      <c r="Y517" s="200"/>
      <c r="Z517" s="200"/>
    </row>
    <row r="518" spans="1:26" ht="15.75" customHeight="1" x14ac:dyDescent="0.35">
      <c r="A518" s="200"/>
      <c r="B518" s="200"/>
      <c r="C518" s="200"/>
      <c r="D518" s="200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P518" s="200"/>
      <c r="Q518" s="200"/>
      <c r="R518" s="200"/>
      <c r="S518" s="200"/>
      <c r="T518" s="200"/>
      <c r="U518" s="200"/>
      <c r="V518" s="200"/>
      <c r="W518" s="200"/>
      <c r="X518" s="200"/>
      <c r="Y518" s="200"/>
      <c r="Z518" s="200"/>
    </row>
    <row r="519" spans="1:26" ht="15.75" customHeight="1" x14ac:dyDescent="0.35">
      <c r="A519" s="200"/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</row>
    <row r="520" spans="1:26" ht="15.75" customHeight="1" x14ac:dyDescent="0.35">
      <c r="A520" s="200"/>
      <c r="B520" s="200"/>
      <c r="C520" s="200"/>
      <c r="D520" s="200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P520" s="200"/>
      <c r="Q520" s="200"/>
      <c r="R520" s="200"/>
      <c r="S520" s="200"/>
      <c r="T520" s="200"/>
      <c r="U520" s="200"/>
      <c r="V520" s="200"/>
      <c r="W520" s="200"/>
      <c r="X520" s="200"/>
      <c r="Y520" s="200"/>
      <c r="Z520" s="200"/>
    </row>
    <row r="521" spans="1:26" ht="15.75" customHeight="1" x14ac:dyDescent="0.35">
      <c r="A521" s="200"/>
      <c r="B521" s="200"/>
      <c r="C521" s="200"/>
      <c r="D521" s="200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</row>
    <row r="522" spans="1:26" ht="15.75" customHeight="1" x14ac:dyDescent="0.35">
      <c r="A522" s="200"/>
      <c r="B522" s="200"/>
      <c r="C522" s="200"/>
      <c r="D522" s="200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</row>
    <row r="523" spans="1:26" ht="15.75" customHeight="1" x14ac:dyDescent="0.35">
      <c r="A523" s="200"/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</row>
    <row r="524" spans="1:26" ht="15.75" customHeight="1" x14ac:dyDescent="0.35">
      <c r="A524" s="200"/>
      <c r="B524" s="200"/>
      <c r="C524" s="200"/>
      <c r="D524" s="200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</row>
    <row r="525" spans="1:26" ht="15.75" customHeight="1" x14ac:dyDescent="0.35">
      <c r="A525" s="200"/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</row>
    <row r="526" spans="1:26" ht="15.75" customHeight="1" x14ac:dyDescent="0.35">
      <c r="A526" s="200"/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</row>
    <row r="527" spans="1:26" ht="15.75" customHeight="1" x14ac:dyDescent="0.35">
      <c r="A527" s="200"/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</row>
    <row r="528" spans="1:26" ht="15.75" customHeight="1" x14ac:dyDescent="0.35">
      <c r="A528" s="200"/>
      <c r="B528" s="200"/>
      <c r="C528" s="200"/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</row>
    <row r="529" spans="1:26" ht="15.75" customHeight="1" x14ac:dyDescent="0.35">
      <c r="A529" s="200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</row>
    <row r="530" spans="1:26" ht="15.75" customHeight="1" x14ac:dyDescent="0.35">
      <c r="A530" s="200"/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</row>
    <row r="531" spans="1:26" ht="15.75" customHeight="1" x14ac:dyDescent="0.35">
      <c r="A531" s="200"/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</row>
    <row r="532" spans="1:26" ht="15.75" customHeight="1" x14ac:dyDescent="0.35">
      <c r="A532" s="200"/>
      <c r="B532" s="200"/>
      <c r="C532" s="200"/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0"/>
      <c r="U532" s="200"/>
      <c r="V532" s="200"/>
      <c r="W532" s="200"/>
      <c r="X532" s="200"/>
      <c r="Y532" s="200"/>
      <c r="Z532" s="200"/>
    </row>
    <row r="533" spans="1:26" ht="15.75" customHeight="1" x14ac:dyDescent="0.35">
      <c r="A533" s="200"/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</row>
    <row r="534" spans="1:26" ht="15.75" customHeight="1" x14ac:dyDescent="0.35">
      <c r="A534" s="200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</row>
    <row r="535" spans="1:26" ht="15.75" customHeight="1" x14ac:dyDescent="0.35">
      <c r="A535" s="200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</row>
    <row r="536" spans="1:26" ht="15.75" customHeight="1" x14ac:dyDescent="0.35">
      <c r="A536" s="200"/>
      <c r="B536" s="200"/>
      <c r="C536" s="200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</row>
    <row r="537" spans="1:26" ht="15.75" customHeight="1" x14ac:dyDescent="0.35">
      <c r="A537" s="200"/>
      <c r="B537" s="200"/>
      <c r="C537" s="200"/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</row>
    <row r="538" spans="1:26" ht="15.75" customHeight="1" x14ac:dyDescent="0.35">
      <c r="A538" s="200"/>
      <c r="B538" s="200"/>
      <c r="C538" s="200"/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</row>
    <row r="539" spans="1:26" ht="15.75" customHeight="1" x14ac:dyDescent="0.35">
      <c r="A539" s="200"/>
      <c r="B539" s="200"/>
      <c r="C539" s="200"/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</row>
    <row r="540" spans="1:26" ht="15.75" customHeight="1" x14ac:dyDescent="0.35">
      <c r="A540" s="200"/>
      <c r="B540" s="200"/>
      <c r="C540" s="200"/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</row>
    <row r="541" spans="1:26" ht="15.75" customHeight="1" x14ac:dyDescent="0.35">
      <c r="A541" s="200"/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</row>
    <row r="542" spans="1:26" ht="15.75" customHeight="1" x14ac:dyDescent="0.35">
      <c r="A542" s="200"/>
      <c r="B542" s="200"/>
      <c r="C542" s="200"/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</row>
    <row r="543" spans="1:26" ht="15.75" customHeight="1" x14ac:dyDescent="0.35">
      <c r="A543" s="200"/>
      <c r="B543" s="200"/>
      <c r="C543" s="200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</row>
    <row r="544" spans="1:26" ht="15.75" customHeight="1" x14ac:dyDescent="0.35">
      <c r="A544" s="200"/>
      <c r="B544" s="200"/>
      <c r="C544" s="200"/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</row>
    <row r="545" spans="1:26" ht="15.75" customHeight="1" x14ac:dyDescent="0.35">
      <c r="A545" s="200"/>
      <c r="B545" s="200"/>
      <c r="C545" s="200"/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</row>
    <row r="546" spans="1:26" ht="15.75" customHeight="1" x14ac:dyDescent="0.35">
      <c r="A546" s="200"/>
      <c r="B546" s="200"/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</row>
    <row r="547" spans="1:26" ht="15.75" customHeight="1" x14ac:dyDescent="0.35">
      <c r="A547" s="200"/>
      <c r="B547" s="200"/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</row>
    <row r="548" spans="1:26" ht="15.75" customHeight="1" x14ac:dyDescent="0.35">
      <c r="A548" s="200"/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</row>
    <row r="549" spans="1:26" ht="15.75" customHeight="1" x14ac:dyDescent="0.35">
      <c r="A549" s="200"/>
      <c r="B549" s="200"/>
      <c r="C549" s="200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</row>
    <row r="550" spans="1:26" ht="15.75" customHeight="1" x14ac:dyDescent="0.35">
      <c r="A550" s="200"/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P550" s="200"/>
      <c r="Q550" s="200"/>
      <c r="R550" s="200"/>
      <c r="S550" s="200"/>
      <c r="T550" s="200"/>
      <c r="U550" s="200"/>
      <c r="V550" s="200"/>
      <c r="W550" s="200"/>
      <c r="X550" s="200"/>
      <c r="Y550" s="200"/>
      <c r="Z550" s="200"/>
    </row>
    <row r="551" spans="1:26" ht="15.75" customHeight="1" x14ac:dyDescent="0.35">
      <c r="A551" s="200"/>
      <c r="B551" s="200"/>
      <c r="C551" s="200"/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P551" s="200"/>
      <c r="Q551" s="200"/>
      <c r="R551" s="200"/>
      <c r="S551" s="200"/>
      <c r="T551" s="200"/>
      <c r="U551" s="200"/>
      <c r="V551" s="200"/>
      <c r="W551" s="200"/>
      <c r="X551" s="200"/>
      <c r="Y551" s="200"/>
      <c r="Z551" s="200"/>
    </row>
    <row r="552" spans="1:26" ht="15.75" customHeight="1" x14ac:dyDescent="0.35">
      <c r="A552" s="200"/>
      <c r="B552" s="200"/>
      <c r="C552" s="200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P552" s="200"/>
      <c r="Q552" s="200"/>
      <c r="R552" s="200"/>
      <c r="S552" s="200"/>
      <c r="T552" s="200"/>
      <c r="U552" s="200"/>
      <c r="V552" s="200"/>
      <c r="W552" s="200"/>
      <c r="X552" s="200"/>
      <c r="Y552" s="200"/>
      <c r="Z552" s="200"/>
    </row>
    <row r="553" spans="1:26" ht="15.75" customHeight="1" x14ac:dyDescent="0.35">
      <c r="A553" s="200"/>
      <c r="B553" s="200"/>
      <c r="C553" s="200"/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P553" s="200"/>
      <c r="Q553" s="200"/>
      <c r="R553" s="200"/>
      <c r="S553" s="200"/>
      <c r="T553" s="200"/>
      <c r="U553" s="200"/>
      <c r="V553" s="200"/>
      <c r="W553" s="200"/>
      <c r="X553" s="200"/>
      <c r="Y553" s="200"/>
      <c r="Z553" s="200"/>
    </row>
    <row r="554" spans="1:26" ht="15.75" customHeight="1" x14ac:dyDescent="0.35">
      <c r="A554" s="200"/>
      <c r="B554" s="200"/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P554" s="200"/>
      <c r="Q554" s="200"/>
      <c r="R554" s="200"/>
      <c r="S554" s="200"/>
      <c r="T554" s="200"/>
      <c r="U554" s="200"/>
      <c r="V554" s="200"/>
      <c r="W554" s="200"/>
      <c r="X554" s="200"/>
      <c r="Y554" s="200"/>
      <c r="Z554" s="200"/>
    </row>
    <row r="555" spans="1:26" ht="15.75" customHeight="1" x14ac:dyDescent="0.35">
      <c r="A555" s="200"/>
      <c r="B555" s="200"/>
      <c r="C555" s="200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P555" s="200"/>
      <c r="Q555" s="200"/>
      <c r="R555" s="200"/>
      <c r="S555" s="200"/>
      <c r="T555" s="200"/>
      <c r="U555" s="200"/>
      <c r="V555" s="200"/>
      <c r="W555" s="200"/>
      <c r="X555" s="200"/>
      <c r="Y555" s="200"/>
      <c r="Z555" s="200"/>
    </row>
    <row r="556" spans="1:26" ht="15.75" customHeight="1" x14ac:dyDescent="0.35">
      <c r="A556" s="200"/>
      <c r="B556" s="200"/>
      <c r="C556" s="200"/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P556" s="200"/>
      <c r="Q556" s="200"/>
      <c r="R556" s="200"/>
      <c r="S556" s="200"/>
      <c r="T556" s="200"/>
      <c r="U556" s="200"/>
      <c r="V556" s="200"/>
      <c r="W556" s="200"/>
      <c r="X556" s="200"/>
      <c r="Y556" s="200"/>
      <c r="Z556" s="200"/>
    </row>
    <row r="557" spans="1:26" ht="15.75" customHeight="1" x14ac:dyDescent="0.35">
      <c r="A557" s="200"/>
      <c r="B557" s="200"/>
      <c r="C557" s="200"/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P557" s="200"/>
      <c r="Q557" s="200"/>
      <c r="R557" s="200"/>
      <c r="S557" s="200"/>
      <c r="T557" s="200"/>
      <c r="U557" s="200"/>
      <c r="V557" s="200"/>
      <c r="W557" s="200"/>
      <c r="X557" s="200"/>
      <c r="Y557" s="200"/>
      <c r="Z557" s="200"/>
    </row>
    <row r="558" spans="1:26" ht="15.75" customHeight="1" x14ac:dyDescent="0.35">
      <c r="A558" s="200"/>
      <c r="B558" s="200"/>
      <c r="C558" s="200"/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P558" s="200"/>
      <c r="Q558" s="200"/>
      <c r="R558" s="200"/>
      <c r="S558" s="200"/>
      <c r="T558" s="200"/>
      <c r="U558" s="200"/>
      <c r="V558" s="200"/>
      <c r="W558" s="200"/>
      <c r="X558" s="200"/>
      <c r="Y558" s="200"/>
      <c r="Z558" s="200"/>
    </row>
    <row r="559" spans="1:26" ht="15.75" customHeight="1" x14ac:dyDescent="0.35">
      <c r="A559" s="200"/>
      <c r="B559" s="200"/>
      <c r="C559" s="200"/>
      <c r="D559" s="200"/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P559" s="200"/>
      <c r="Q559" s="200"/>
      <c r="R559" s="200"/>
      <c r="S559" s="200"/>
      <c r="T559" s="200"/>
      <c r="U559" s="200"/>
      <c r="V559" s="200"/>
      <c r="W559" s="200"/>
      <c r="X559" s="200"/>
      <c r="Y559" s="200"/>
      <c r="Z559" s="200"/>
    </row>
    <row r="560" spans="1:26" ht="15.75" customHeight="1" x14ac:dyDescent="0.35">
      <c r="A560" s="200"/>
      <c r="B560" s="200"/>
      <c r="C560" s="200"/>
      <c r="D560" s="200"/>
      <c r="E560" s="200"/>
      <c r="F560" s="200"/>
      <c r="G560" s="200"/>
      <c r="H560" s="200"/>
      <c r="I560" s="200"/>
      <c r="J560" s="200"/>
      <c r="K560" s="200"/>
      <c r="L560" s="200"/>
      <c r="M560" s="200"/>
      <c r="N560" s="200"/>
      <c r="O560" s="200"/>
      <c r="P560" s="200"/>
      <c r="Q560" s="200"/>
      <c r="R560" s="200"/>
      <c r="S560" s="200"/>
      <c r="T560" s="200"/>
      <c r="U560" s="200"/>
      <c r="V560" s="200"/>
      <c r="W560" s="200"/>
      <c r="X560" s="200"/>
      <c r="Y560" s="200"/>
      <c r="Z560" s="200"/>
    </row>
    <row r="561" spans="1:26" ht="15.75" customHeight="1" x14ac:dyDescent="0.35">
      <c r="A561" s="200"/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0"/>
      <c r="M561" s="200"/>
      <c r="N561" s="200"/>
      <c r="O561" s="200"/>
      <c r="P561" s="200"/>
      <c r="Q561" s="200"/>
      <c r="R561" s="200"/>
      <c r="S561" s="200"/>
      <c r="T561" s="200"/>
      <c r="U561" s="200"/>
      <c r="V561" s="200"/>
      <c r="W561" s="200"/>
      <c r="X561" s="200"/>
      <c r="Y561" s="200"/>
      <c r="Z561" s="200"/>
    </row>
    <row r="562" spans="1:26" ht="15.75" customHeight="1" x14ac:dyDescent="0.35">
      <c r="A562" s="200"/>
      <c r="B562" s="200"/>
      <c r="C562" s="200"/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P562" s="200"/>
      <c r="Q562" s="200"/>
      <c r="R562" s="200"/>
      <c r="S562" s="200"/>
      <c r="T562" s="200"/>
      <c r="U562" s="200"/>
      <c r="V562" s="200"/>
      <c r="W562" s="200"/>
      <c r="X562" s="200"/>
      <c r="Y562" s="200"/>
      <c r="Z562" s="200"/>
    </row>
    <row r="563" spans="1:26" ht="15.75" customHeight="1" x14ac:dyDescent="0.35">
      <c r="A563" s="200"/>
      <c r="B563" s="200"/>
      <c r="C563" s="200"/>
      <c r="D563" s="200"/>
      <c r="E563" s="200"/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P563" s="200"/>
      <c r="Q563" s="200"/>
      <c r="R563" s="200"/>
      <c r="S563" s="200"/>
      <c r="T563" s="200"/>
      <c r="U563" s="200"/>
      <c r="V563" s="200"/>
      <c r="W563" s="200"/>
      <c r="X563" s="200"/>
      <c r="Y563" s="200"/>
      <c r="Z563" s="200"/>
    </row>
    <row r="564" spans="1:26" ht="15.75" customHeight="1" x14ac:dyDescent="0.35">
      <c r="A564" s="200"/>
      <c r="B564" s="200"/>
      <c r="C564" s="200"/>
      <c r="D564" s="200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</row>
    <row r="565" spans="1:26" ht="15.75" customHeight="1" x14ac:dyDescent="0.35">
      <c r="A565" s="200"/>
      <c r="B565" s="200"/>
      <c r="C565" s="200"/>
      <c r="D565" s="200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</row>
    <row r="566" spans="1:26" ht="15.75" customHeight="1" x14ac:dyDescent="0.35">
      <c r="A566" s="200"/>
      <c r="B566" s="200"/>
      <c r="C566" s="200"/>
      <c r="D566" s="200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</row>
    <row r="567" spans="1:26" ht="15.75" customHeight="1" x14ac:dyDescent="0.35">
      <c r="A567" s="200"/>
      <c r="B567" s="200"/>
      <c r="C567" s="200"/>
      <c r="D567" s="200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</row>
    <row r="568" spans="1:26" ht="15.75" customHeight="1" x14ac:dyDescent="0.35">
      <c r="A568" s="200"/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</row>
    <row r="569" spans="1:26" ht="15.75" customHeight="1" x14ac:dyDescent="0.35">
      <c r="A569" s="200"/>
      <c r="B569" s="200"/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</row>
    <row r="570" spans="1:26" ht="15.75" customHeight="1" x14ac:dyDescent="0.35">
      <c r="A570" s="200"/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</row>
    <row r="571" spans="1:26" ht="15.75" customHeight="1" x14ac:dyDescent="0.35">
      <c r="A571" s="200"/>
      <c r="B571" s="200"/>
      <c r="C571" s="200"/>
      <c r="D571" s="200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</row>
    <row r="572" spans="1:26" ht="15.75" customHeight="1" x14ac:dyDescent="0.35">
      <c r="A572" s="200"/>
      <c r="B572" s="200"/>
      <c r="C572" s="200"/>
      <c r="D572" s="200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</row>
    <row r="573" spans="1:26" ht="15.75" customHeight="1" x14ac:dyDescent="0.35">
      <c r="A573" s="200"/>
      <c r="B573" s="200"/>
      <c r="C573" s="200"/>
      <c r="D573" s="200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</row>
    <row r="574" spans="1:26" ht="15.75" customHeight="1" x14ac:dyDescent="0.35">
      <c r="A574" s="200"/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</row>
    <row r="575" spans="1:26" ht="15.75" customHeight="1" x14ac:dyDescent="0.35">
      <c r="A575" s="200"/>
      <c r="B575" s="200"/>
      <c r="C575" s="200"/>
      <c r="D575" s="200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</row>
    <row r="576" spans="1:26" ht="15.75" customHeight="1" x14ac:dyDescent="0.35">
      <c r="A576" s="200"/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200"/>
      <c r="P576" s="200"/>
      <c r="Q576" s="200"/>
      <c r="R576" s="200"/>
      <c r="S576" s="200"/>
      <c r="T576" s="200"/>
      <c r="U576" s="200"/>
      <c r="V576" s="200"/>
      <c r="W576" s="200"/>
      <c r="X576" s="200"/>
      <c r="Y576" s="200"/>
      <c r="Z576" s="200"/>
    </row>
    <row r="577" spans="1:26" ht="15.75" customHeight="1" x14ac:dyDescent="0.35">
      <c r="A577" s="200"/>
      <c r="B577" s="200"/>
      <c r="C577" s="200"/>
      <c r="D577" s="200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</row>
    <row r="578" spans="1:26" ht="15.75" customHeight="1" x14ac:dyDescent="0.35">
      <c r="A578" s="200"/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P578" s="200"/>
      <c r="Q578" s="200"/>
      <c r="R578" s="200"/>
      <c r="S578" s="200"/>
      <c r="T578" s="200"/>
      <c r="U578" s="200"/>
      <c r="V578" s="200"/>
      <c r="W578" s="200"/>
      <c r="X578" s="200"/>
      <c r="Y578" s="200"/>
      <c r="Z578" s="200"/>
    </row>
    <row r="579" spans="1:26" ht="15.75" customHeight="1" x14ac:dyDescent="0.35">
      <c r="A579" s="200"/>
      <c r="B579" s="200"/>
      <c r="C579" s="200"/>
      <c r="D579" s="200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P579" s="200"/>
      <c r="Q579" s="200"/>
      <c r="R579" s="200"/>
      <c r="S579" s="200"/>
      <c r="T579" s="200"/>
      <c r="U579" s="200"/>
      <c r="V579" s="200"/>
      <c r="W579" s="200"/>
      <c r="X579" s="200"/>
      <c r="Y579" s="200"/>
      <c r="Z579" s="200"/>
    </row>
    <row r="580" spans="1:26" ht="15.75" customHeight="1" x14ac:dyDescent="0.35">
      <c r="A580" s="200"/>
      <c r="B580" s="200"/>
      <c r="C580" s="200"/>
      <c r="D580" s="200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</row>
    <row r="581" spans="1:26" ht="15.75" customHeight="1" x14ac:dyDescent="0.35">
      <c r="A581" s="200"/>
      <c r="B581" s="200"/>
      <c r="C581" s="200"/>
      <c r="D581" s="200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</row>
    <row r="582" spans="1:26" ht="15.75" customHeight="1" x14ac:dyDescent="0.35">
      <c r="A582" s="200"/>
      <c r="B582" s="200"/>
      <c r="C582" s="200"/>
      <c r="D582" s="200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</row>
    <row r="583" spans="1:26" ht="15.75" customHeight="1" x14ac:dyDescent="0.35">
      <c r="A583" s="200"/>
      <c r="B583" s="200"/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</row>
    <row r="584" spans="1:26" ht="15.75" customHeight="1" x14ac:dyDescent="0.35">
      <c r="A584" s="200"/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</row>
    <row r="585" spans="1:26" ht="15.75" customHeight="1" x14ac:dyDescent="0.35">
      <c r="A585" s="200"/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</row>
    <row r="586" spans="1:26" ht="15.75" customHeight="1" x14ac:dyDescent="0.35">
      <c r="A586" s="200"/>
      <c r="B586" s="200"/>
      <c r="C586" s="200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</row>
    <row r="587" spans="1:26" ht="15.75" customHeight="1" x14ac:dyDescent="0.35">
      <c r="A587" s="200"/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</row>
    <row r="588" spans="1:26" ht="15.75" customHeight="1" x14ac:dyDescent="0.35">
      <c r="A588" s="200"/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</row>
    <row r="589" spans="1:26" ht="15.75" customHeight="1" x14ac:dyDescent="0.35">
      <c r="A589" s="200"/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</row>
    <row r="590" spans="1:26" ht="15.75" customHeight="1" x14ac:dyDescent="0.35">
      <c r="A590" s="200"/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</row>
    <row r="591" spans="1:26" ht="15.75" customHeight="1" x14ac:dyDescent="0.35">
      <c r="A591" s="200"/>
      <c r="B591" s="200"/>
      <c r="C591" s="200"/>
      <c r="D591" s="200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</row>
    <row r="592" spans="1:26" ht="15.75" customHeight="1" x14ac:dyDescent="0.35">
      <c r="A592" s="200"/>
      <c r="B592" s="200"/>
      <c r="C592" s="200"/>
      <c r="D592" s="200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</row>
    <row r="593" spans="1:26" ht="15.75" customHeight="1" x14ac:dyDescent="0.35">
      <c r="A593" s="200"/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</row>
    <row r="594" spans="1:26" ht="15.75" customHeight="1" x14ac:dyDescent="0.35">
      <c r="A594" s="200"/>
      <c r="B594" s="200"/>
      <c r="C594" s="200"/>
      <c r="D594" s="200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</row>
    <row r="595" spans="1:26" ht="15.75" customHeight="1" x14ac:dyDescent="0.35">
      <c r="A595" s="200"/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</row>
    <row r="596" spans="1:26" ht="15.75" customHeight="1" x14ac:dyDescent="0.35">
      <c r="A596" s="200"/>
      <c r="B596" s="200"/>
      <c r="C596" s="200"/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</row>
    <row r="597" spans="1:26" ht="15.75" customHeight="1" x14ac:dyDescent="0.35">
      <c r="A597" s="200"/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</row>
    <row r="598" spans="1:26" ht="15.75" customHeight="1" x14ac:dyDescent="0.35">
      <c r="A598" s="200"/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</row>
    <row r="599" spans="1:26" ht="15.75" customHeight="1" x14ac:dyDescent="0.35">
      <c r="A599" s="200"/>
      <c r="B599" s="200"/>
      <c r="C599" s="200"/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P599" s="200"/>
      <c r="Q599" s="200"/>
      <c r="R599" s="200"/>
      <c r="S599" s="200"/>
      <c r="T599" s="200"/>
      <c r="U599" s="200"/>
      <c r="V599" s="200"/>
      <c r="W599" s="200"/>
      <c r="X599" s="200"/>
      <c r="Y599" s="200"/>
      <c r="Z599" s="200"/>
    </row>
    <row r="600" spans="1:26" ht="15.75" customHeight="1" x14ac:dyDescent="0.35">
      <c r="A600" s="200"/>
      <c r="B600" s="200"/>
      <c r="C600" s="200"/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P600" s="200"/>
      <c r="Q600" s="200"/>
      <c r="R600" s="200"/>
      <c r="S600" s="200"/>
      <c r="T600" s="200"/>
      <c r="U600" s="200"/>
      <c r="V600" s="200"/>
      <c r="W600" s="200"/>
      <c r="X600" s="200"/>
      <c r="Y600" s="200"/>
      <c r="Z600" s="200"/>
    </row>
    <row r="601" spans="1:26" ht="15.75" customHeight="1" x14ac:dyDescent="0.35">
      <c r="A601" s="200"/>
      <c r="B601" s="200"/>
      <c r="C601" s="200"/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P601" s="200"/>
      <c r="Q601" s="200"/>
      <c r="R601" s="200"/>
      <c r="S601" s="200"/>
      <c r="T601" s="200"/>
      <c r="U601" s="200"/>
      <c r="V601" s="200"/>
      <c r="W601" s="200"/>
      <c r="X601" s="200"/>
      <c r="Y601" s="200"/>
      <c r="Z601" s="200"/>
    </row>
    <row r="602" spans="1:26" ht="15.75" customHeight="1" x14ac:dyDescent="0.35">
      <c r="A602" s="200"/>
      <c r="B602" s="200"/>
      <c r="C602" s="200"/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P602" s="200"/>
      <c r="Q602" s="200"/>
      <c r="R602" s="200"/>
      <c r="S602" s="200"/>
      <c r="T602" s="200"/>
      <c r="U602" s="200"/>
      <c r="V602" s="200"/>
      <c r="W602" s="200"/>
      <c r="X602" s="200"/>
      <c r="Y602" s="200"/>
      <c r="Z602" s="200"/>
    </row>
    <row r="603" spans="1:26" ht="15.75" customHeight="1" x14ac:dyDescent="0.35">
      <c r="A603" s="200"/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P603" s="200"/>
      <c r="Q603" s="200"/>
      <c r="R603" s="200"/>
      <c r="S603" s="200"/>
      <c r="T603" s="200"/>
      <c r="U603" s="200"/>
      <c r="V603" s="200"/>
      <c r="W603" s="200"/>
      <c r="X603" s="200"/>
      <c r="Y603" s="200"/>
      <c r="Z603" s="200"/>
    </row>
    <row r="604" spans="1:26" ht="15.75" customHeight="1" x14ac:dyDescent="0.35">
      <c r="A604" s="200"/>
      <c r="B604" s="200"/>
      <c r="C604" s="200"/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P604" s="200"/>
      <c r="Q604" s="200"/>
      <c r="R604" s="200"/>
      <c r="S604" s="200"/>
      <c r="T604" s="200"/>
      <c r="U604" s="200"/>
      <c r="V604" s="200"/>
      <c r="W604" s="200"/>
      <c r="X604" s="200"/>
      <c r="Y604" s="200"/>
      <c r="Z604" s="200"/>
    </row>
    <row r="605" spans="1:26" ht="15.75" customHeight="1" x14ac:dyDescent="0.35">
      <c r="A605" s="200"/>
      <c r="B605" s="200"/>
      <c r="C605" s="200"/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P605" s="200"/>
      <c r="Q605" s="200"/>
      <c r="R605" s="200"/>
      <c r="S605" s="200"/>
      <c r="T605" s="200"/>
      <c r="U605" s="200"/>
      <c r="V605" s="200"/>
      <c r="W605" s="200"/>
      <c r="X605" s="200"/>
      <c r="Y605" s="200"/>
      <c r="Z605" s="200"/>
    </row>
    <row r="606" spans="1:26" ht="15.75" customHeight="1" x14ac:dyDescent="0.35">
      <c r="A606" s="200"/>
      <c r="B606" s="200"/>
      <c r="C606" s="200"/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P606" s="200"/>
      <c r="Q606" s="200"/>
      <c r="R606" s="200"/>
      <c r="S606" s="200"/>
      <c r="T606" s="200"/>
      <c r="U606" s="200"/>
      <c r="V606" s="200"/>
      <c r="W606" s="200"/>
      <c r="X606" s="200"/>
      <c r="Y606" s="200"/>
      <c r="Z606" s="200"/>
    </row>
    <row r="607" spans="1:26" ht="15.75" customHeight="1" x14ac:dyDescent="0.35">
      <c r="A607" s="200"/>
      <c r="B607" s="200"/>
      <c r="C607" s="200"/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P607" s="200"/>
      <c r="Q607" s="200"/>
      <c r="R607" s="200"/>
      <c r="S607" s="200"/>
      <c r="T607" s="200"/>
      <c r="U607" s="200"/>
      <c r="V607" s="200"/>
      <c r="W607" s="200"/>
      <c r="X607" s="200"/>
      <c r="Y607" s="200"/>
      <c r="Z607" s="200"/>
    </row>
    <row r="608" spans="1:26" ht="15.75" customHeight="1" x14ac:dyDescent="0.35">
      <c r="A608" s="200"/>
      <c r="B608" s="200"/>
      <c r="C608" s="200"/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P608" s="200"/>
      <c r="Q608" s="200"/>
      <c r="R608" s="200"/>
      <c r="S608" s="200"/>
      <c r="T608" s="200"/>
      <c r="U608" s="200"/>
      <c r="V608" s="200"/>
      <c r="W608" s="200"/>
      <c r="X608" s="200"/>
      <c r="Y608" s="200"/>
      <c r="Z608" s="200"/>
    </row>
    <row r="609" spans="1:26" ht="15.75" customHeight="1" x14ac:dyDescent="0.35">
      <c r="A609" s="200"/>
      <c r="B609" s="200"/>
      <c r="C609" s="200"/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P609" s="200"/>
      <c r="Q609" s="200"/>
      <c r="R609" s="200"/>
      <c r="S609" s="200"/>
      <c r="T609" s="200"/>
      <c r="U609" s="200"/>
      <c r="V609" s="200"/>
      <c r="W609" s="200"/>
      <c r="X609" s="200"/>
      <c r="Y609" s="200"/>
      <c r="Z609" s="200"/>
    </row>
    <row r="610" spans="1:26" ht="15.75" customHeight="1" x14ac:dyDescent="0.35">
      <c r="A610" s="200"/>
      <c r="B610" s="200"/>
      <c r="C610" s="200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P610" s="200"/>
      <c r="Q610" s="200"/>
      <c r="R610" s="200"/>
      <c r="S610" s="200"/>
      <c r="T610" s="200"/>
      <c r="U610" s="200"/>
      <c r="V610" s="200"/>
      <c r="W610" s="200"/>
      <c r="X610" s="200"/>
      <c r="Y610" s="200"/>
      <c r="Z610" s="200"/>
    </row>
    <row r="611" spans="1:26" ht="15.75" customHeight="1" x14ac:dyDescent="0.35">
      <c r="A611" s="200"/>
      <c r="B611" s="200"/>
      <c r="C611" s="200"/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P611" s="200"/>
      <c r="Q611" s="200"/>
      <c r="R611" s="200"/>
      <c r="S611" s="200"/>
      <c r="T611" s="200"/>
      <c r="U611" s="200"/>
      <c r="V611" s="200"/>
      <c r="W611" s="200"/>
      <c r="X611" s="200"/>
      <c r="Y611" s="200"/>
      <c r="Z611" s="200"/>
    </row>
    <row r="612" spans="1:26" ht="15.75" customHeight="1" x14ac:dyDescent="0.35">
      <c r="A612" s="200"/>
      <c r="B612" s="200"/>
      <c r="C612" s="200"/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P612" s="200"/>
      <c r="Q612" s="200"/>
      <c r="R612" s="200"/>
      <c r="S612" s="200"/>
      <c r="T612" s="200"/>
      <c r="U612" s="200"/>
      <c r="V612" s="200"/>
      <c r="W612" s="200"/>
      <c r="X612" s="200"/>
      <c r="Y612" s="200"/>
      <c r="Z612" s="200"/>
    </row>
    <row r="613" spans="1:26" ht="15.75" customHeight="1" x14ac:dyDescent="0.35">
      <c r="A613" s="200"/>
      <c r="B613" s="200"/>
      <c r="C613" s="200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P613" s="200"/>
      <c r="Q613" s="200"/>
      <c r="R613" s="200"/>
      <c r="S613" s="200"/>
      <c r="T613" s="200"/>
      <c r="U613" s="200"/>
      <c r="V613" s="200"/>
      <c r="W613" s="200"/>
      <c r="X613" s="200"/>
      <c r="Y613" s="200"/>
      <c r="Z613" s="200"/>
    </row>
    <row r="614" spans="1:26" ht="15.75" customHeight="1" x14ac:dyDescent="0.35">
      <c r="A614" s="200"/>
      <c r="B614" s="200"/>
      <c r="C614" s="200"/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P614" s="200"/>
      <c r="Q614" s="200"/>
      <c r="R614" s="200"/>
      <c r="S614" s="200"/>
      <c r="T614" s="200"/>
      <c r="U614" s="200"/>
      <c r="V614" s="200"/>
      <c r="W614" s="200"/>
      <c r="X614" s="200"/>
      <c r="Y614" s="200"/>
      <c r="Z614" s="200"/>
    </row>
    <row r="615" spans="1:26" ht="15.75" customHeight="1" x14ac:dyDescent="0.35">
      <c r="A615" s="200"/>
      <c r="B615" s="200"/>
      <c r="C615" s="200"/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P615" s="200"/>
      <c r="Q615" s="200"/>
      <c r="R615" s="200"/>
      <c r="S615" s="200"/>
      <c r="T615" s="200"/>
      <c r="U615" s="200"/>
      <c r="V615" s="200"/>
      <c r="W615" s="200"/>
      <c r="X615" s="200"/>
      <c r="Y615" s="200"/>
      <c r="Z615" s="200"/>
    </row>
    <row r="616" spans="1:26" ht="15.75" customHeight="1" x14ac:dyDescent="0.35">
      <c r="A616" s="200"/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P616" s="200"/>
      <c r="Q616" s="200"/>
      <c r="R616" s="200"/>
      <c r="S616" s="200"/>
      <c r="T616" s="200"/>
      <c r="U616" s="200"/>
      <c r="V616" s="200"/>
      <c r="W616" s="200"/>
      <c r="X616" s="200"/>
      <c r="Y616" s="200"/>
      <c r="Z616" s="200"/>
    </row>
    <row r="617" spans="1:26" ht="15.75" customHeight="1" x14ac:dyDescent="0.35">
      <c r="A617" s="200"/>
      <c r="B617" s="200"/>
      <c r="C617" s="200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P617" s="200"/>
      <c r="Q617" s="200"/>
      <c r="R617" s="200"/>
      <c r="S617" s="200"/>
      <c r="T617" s="200"/>
      <c r="U617" s="200"/>
      <c r="V617" s="200"/>
      <c r="W617" s="200"/>
      <c r="X617" s="200"/>
      <c r="Y617" s="200"/>
      <c r="Z617" s="200"/>
    </row>
    <row r="618" spans="1:26" ht="15.75" customHeight="1" x14ac:dyDescent="0.35">
      <c r="A618" s="200"/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P618" s="200"/>
      <c r="Q618" s="200"/>
      <c r="R618" s="200"/>
      <c r="S618" s="200"/>
      <c r="T618" s="200"/>
      <c r="U618" s="200"/>
      <c r="V618" s="200"/>
      <c r="W618" s="200"/>
      <c r="X618" s="200"/>
      <c r="Y618" s="200"/>
      <c r="Z618" s="200"/>
    </row>
    <row r="619" spans="1:26" ht="15.75" customHeight="1" x14ac:dyDescent="0.35">
      <c r="A619" s="200"/>
      <c r="B619" s="200"/>
      <c r="C619" s="200"/>
      <c r="D619" s="200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P619" s="200"/>
      <c r="Q619" s="200"/>
      <c r="R619" s="200"/>
      <c r="S619" s="200"/>
      <c r="T619" s="200"/>
      <c r="U619" s="200"/>
      <c r="V619" s="200"/>
      <c r="W619" s="200"/>
      <c r="X619" s="200"/>
      <c r="Y619" s="200"/>
      <c r="Z619" s="200"/>
    </row>
    <row r="620" spans="1:26" ht="15.75" customHeight="1" x14ac:dyDescent="0.35">
      <c r="A620" s="200"/>
      <c r="B620" s="200"/>
      <c r="C620" s="200"/>
      <c r="D620" s="200"/>
      <c r="E620" s="200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P620" s="200"/>
      <c r="Q620" s="200"/>
      <c r="R620" s="200"/>
      <c r="S620" s="200"/>
      <c r="T620" s="200"/>
      <c r="U620" s="200"/>
      <c r="V620" s="200"/>
      <c r="W620" s="200"/>
      <c r="X620" s="200"/>
      <c r="Y620" s="200"/>
      <c r="Z620" s="200"/>
    </row>
    <row r="621" spans="1:26" ht="15.75" customHeight="1" x14ac:dyDescent="0.35">
      <c r="A621" s="200"/>
      <c r="B621" s="200"/>
      <c r="C621" s="200"/>
      <c r="D621" s="200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200"/>
      <c r="R621" s="200"/>
      <c r="S621" s="200"/>
      <c r="T621" s="200"/>
      <c r="U621" s="200"/>
      <c r="V621" s="200"/>
      <c r="W621" s="200"/>
      <c r="X621" s="200"/>
      <c r="Y621" s="200"/>
      <c r="Z621" s="200"/>
    </row>
    <row r="622" spans="1:26" ht="15.75" customHeight="1" x14ac:dyDescent="0.35">
      <c r="A622" s="200"/>
      <c r="B622" s="200"/>
      <c r="C622" s="200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P622" s="200"/>
      <c r="Q622" s="200"/>
      <c r="R622" s="200"/>
      <c r="S622" s="200"/>
      <c r="T622" s="200"/>
      <c r="U622" s="200"/>
      <c r="V622" s="200"/>
      <c r="W622" s="200"/>
      <c r="X622" s="200"/>
      <c r="Y622" s="200"/>
      <c r="Z622" s="200"/>
    </row>
    <row r="623" spans="1:26" ht="15.75" customHeight="1" x14ac:dyDescent="0.35">
      <c r="A623" s="200"/>
      <c r="B623" s="200"/>
      <c r="C623" s="200"/>
      <c r="D623" s="200"/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P623" s="200"/>
      <c r="Q623" s="200"/>
      <c r="R623" s="200"/>
      <c r="S623" s="200"/>
      <c r="T623" s="200"/>
      <c r="U623" s="200"/>
      <c r="V623" s="200"/>
      <c r="W623" s="200"/>
      <c r="X623" s="200"/>
      <c r="Y623" s="200"/>
      <c r="Z623" s="200"/>
    </row>
    <row r="624" spans="1:26" ht="15.75" customHeight="1" x14ac:dyDescent="0.35">
      <c r="A624" s="200"/>
      <c r="B624" s="200"/>
      <c r="C624" s="200"/>
      <c r="D624" s="200"/>
      <c r="E624" s="200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P624" s="200"/>
      <c r="Q624" s="200"/>
      <c r="R624" s="200"/>
      <c r="S624" s="200"/>
      <c r="T624" s="200"/>
      <c r="U624" s="200"/>
      <c r="V624" s="200"/>
      <c r="W624" s="200"/>
      <c r="X624" s="200"/>
      <c r="Y624" s="200"/>
      <c r="Z624" s="200"/>
    </row>
    <row r="625" spans="1:26" ht="15.75" customHeight="1" x14ac:dyDescent="0.35">
      <c r="A625" s="200"/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P625" s="200"/>
      <c r="Q625" s="200"/>
      <c r="R625" s="200"/>
      <c r="S625" s="200"/>
      <c r="T625" s="200"/>
      <c r="U625" s="200"/>
      <c r="V625" s="200"/>
      <c r="W625" s="200"/>
      <c r="X625" s="200"/>
      <c r="Y625" s="200"/>
      <c r="Z625" s="200"/>
    </row>
    <row r="626" spans="1:26" ht="15.75" customHeight="1" x14ac:dyDescent="0.35">
      <c r="A626" s="200"/>
      <c r="B626" s="200"/>
      <c r="C626" s="200"/>
      <c r="D626" s="200"/>
      <c r="E626" s="200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P626" s="200"/>
      <c r="Q626" s="200"/>
      <c r="R626" s="200"/>
      <c r="S626" s="200"/>
      <c r="T626" s="200"/>
      <c r="U626" s="200"/>
      <c r="V626" s="200"/>
      <c r="W626" s="200"/>
      <c r="X626" s="200"/>
      <c r="Y626" s="200"/>
      <c r="Z626" s="200"/>
    </row>
    <row r="627" spans="1:26" ht="15.75" customHeight="1" x14ac:dyDescent="0.35">
      <c r="A627" s="200"/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P627" s="200"/>
      <c r="Q627" s="200"/>
      <c r="R627" s="200"/>
      <c r="S627" s="200"/>
      <c r="T627" s="200"/>
      <c r="U627" s="200"/>
      <c r="V627" s="200"/>
      <c r="W627" s="200"/>
      <c r="X627" s="200"/>
      <c r="Y627" s="200"/>
      <c r="Z627" s="200"/>
    </row>
    <row r="628" spans="1:26" ht="15.75" customHeight="1" x14ac:dyDescent="0.35">
      <c r="A628" s="200"/>
      <c r="B628" s="200"/>
      <c r="C628" s="200"/>
      <c r="D628" s="200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</row>
    <row r="629" spans="1:26" ht="15.75" customHeight="1" x14ac:dyDescent="0.35">
      <c r="A629" s="200"/>
      <c r="B629" s="200"/>
      <c r="C629" s="200"/>
      <c r="D629" s="200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</row>
    <row r="630" spans="1:26" ht="15.75" customHeight="1" x14ac:dyDescent="0.35">
      <c r="A630" s="200"/>
      <c r="B630" s="200"/>
      <c r="C630" s="200"/>
      <c r="D630" s="200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</row>
    <row r="631" spans="1:26" ht="15.75" customHeight="1" x14ac:dyDescent="0.35">
      <c r="A631" s="200"/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</row>
    <row r="632" spans="1:26" ht="15.75" customHeight="1" x14ac:dyDescent="0.35">
      <c r="A632" s="200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</row>
    <row r="633" spans="1:26" ht="15.75" customHeight="1" x14ac:dyDescent="0.35">
      <c r="A633" s="200"/>
      <c r="B633" s="200"/>
      <c r="C633" s="200"/>
      <c r="D633" s="200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</row>
    <row r="634" spans="1:26" ht="15.75" customHeight="1" x14ac:dyDescent="0.35">
      <c r="A634" s="200"/>
      <c r="B634" s="200"/>
      <c r="C634" s="200"/>
      <c r="D634" s="200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</row>
    <row r="635" spans="1:26" ht="15.75" customHeight="1" x14ac:dyDescent="0.35">
      <c r="A635" s="200"/>
      <c r="B635" s="200"/>
      <c r="C635" s="200"/>
      <c r="D635" s="200"/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</row>
    <row r="636" spans="1:26" ht="15.75" customHeight="1" x14ac:dyDescent="0.35">
      <c r="A636" s="200"/>
      <c r="B636" s="200"/>
      <c r="C636" s="200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</row>
    <row r="637" spans="1:26" ht="15.75" customHeight="1" x14ac:dyDescent="0.35">
      <c r="A637" s="200"/>
      <c r="B637" s="200"/>
      <c r="C637" s="200"/>
      <c r="D637" s="200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</row>
    <row r="638" spans="1:26" ht="15.75" customHeight="1" x14ac:dyDescent="0.35">
      <c r="A638" s="200"/>
      <c r="B638" s="200"/>
      <c r="C638" s="200"/>
      <c r="D638" s="200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</row>
    <row r="639" spans="1:26" ht="15.75" customHeight="1" x14ac:dyDescent="0.35">
      <c r="A639" s="200"/>
      <c r="B639" s="200"/>
      <c r="C639" s="200"/>
      <c r="D639" s="200"/>
      <c r="E639" s="200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</row>
    <row r="640" spans="1:26" ht="15.75" customHeight="1" x14ac:dyDescent="0.35">
      <c r="A640" s="200"/>
      <c r="B640" s="200"/>
      <c r="C640" s="200"/>
      <c r="D640" s="200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</row>
    <row r="641" spans="1:26" ht="15.75" customHeight="1" x14ac:dyDescent="0.35">
      <c r="A641" s="200"/>
      <c r="B641" s="200"/>
      <c r="C641" s="200"/>
      <c r="D641" s="200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</row>
    <row r="642" spans="1:26" ht="15.75" customHeight="1" x14ac:dyDescent="0.35">
      <c r="A642" s="200"/>
      <c r="B642" s="200"/>
      <c r="C642" s="200"/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</row>
    <row r="643" spans="1:26" ht="15.75" customHeight="1" x14ac:dyDescent="0.35">
      <c r="A643" s="200"/>
      <c r="B643" s="200"/>
      <c r="C643" s="200"/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</row>
    <row r="644" spans="1:26" ht="15.75" customHeight="1" x14ac:dyDescent="0.35">
      <c r="A644" s="200"/>
      <c r="B644" s="200"/>
      <c r="C644" s="200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P644" s="200"/>
      <c r="Q644" s="200"/>
      <c r="R644" s="200"/>
      <c r="S644" s="200"/>
      <c r="T644" s="200"/>
      <c r="U644" s="200"/>
      <c r="V644" s="200"/>
      <c r="W644" s="200"/>
      <c r="X644" s="200"/>
      <c r="Y644" s="200"/>
      <c r="Z644" s="200"/>
    </row>
    <row r="645" spans="1:26" ht="15.75" customHeight="1" x14ac:dyDescent="0.35">
      <c r="A645" s="200"/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P645" s="200"/>
      <c r="Q645" s="200"/>
      <c r="R645" s="200"/>
      <c r="S645" s="200"/>
      <c r="T645" s="200"/>
      <c r="U645" s="200"/>
      <c r="V645" s="200"/>
      <c r="W645" s="200"/>
      <c r="X645" s="200"/>
      <c r="Y645" s="200"/>
      <c r="Z645" s="200"/>
    </row>
    <row r="646" spans="1:26" ht="15.75" customHeight="1" x14ac:dyDescent="0.35">
      <c r="A646" s="200"/>
      <c r="B646" s="200"/>
      <c r="C646" s="200"/>
      <c r="D646" s="200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P646" s="200"/>
      <c r="Q646" s="200"/>
      <c r="R646" s="200"/>
      <c r="S646" s="200"/>
      <c r="T646" s="200"/>
      <c r="U646" s="200"/>
      <c r="V646" s="200"/>
      <c r="W646" s="200"/>
      <c r="X646" s="200"/>
      <c r="Y646" s="200"/>
      <c r="Z646" s="200"/>
    </row>
    <row r="647" spans="1:26" ht="15.75" customHeight="1" x14ac:dyDescent="0.35">
      <c r="A647" s="200"/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</row>
    <row r="648" spans="1:26" ht="15.75" customHeight="1" x14ac:dyDescent="0.35">
      <c r="A648" s="200"/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</row>
    <row r="649" spans="1:26" ht="15.75" customHeight="1" x14ac:dyDescent="0.35">
      <c r="A649" s="200"/>
      <c r="B649" s="200"/>
      <c r="C649" s="200"/>
      <c r="D649" s="200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P649" s="200"/>
      <c r="Q649" s="200"/>
      <c r="R649" s="200"/>
      <c r="S649" s="200"/>
      <c r="T649" s="200"/>
      <c r="U649" s="200"/>
      <c r="V649" s="200"/>
      <c r="W649" s="200"/>
      <c r="X649" s="200"/>
      <c r="Y649" s="200"/>
      <c r="Z649" s="200"/>
    </row>
    <row r="650" spans="1:26" ht="15.75" customHeight="1" x14ac:dyDescent="0.35">
      <c r="A650" s="200"/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0"/>
      <c r="N650" s="200"/>
      <c r="O650" s="200"/>
      <c r="P650" s="200"/>
      <c r="Q650" s="200"/>
      <c r="R650" s="200"/>
      <c r="S650" s="200"/>
      <c r="T650" s="200"/>
      <c r="U650" s="200"/>
      <c r="V650" s="200"/>
      <c r="W650" s="200"/>
      <c r="X650" s="200"/>
      <c r="Y650" s="200"/>
      <c r="Z650" s="200"/>
    </row>
    <row r="651" spans="1:26" ht="15.75" customHeight="1" x14ac:dyDescent="0.35">
      <c r="A651" s="200"/>
      <c r="B651" s="200"/>
      <c r="C651" s="200"/>
      <c r="D651" s="200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P651" s="200"/>
      <c r="Q651" s="200"/>
      <c r="R651" s="200"/>
      <c r="S651" s="200"/>
      <c r="T651" s="200"/>
      <c r="U651" s="200"/>
      <c r="V651" s="200"/>
      <c r="W651" s="200"/>
      <c r="X651" s="200"/>
      <c r="Y651" s="200"/>
      <c r="Z651" s="200"/>
    </row>
    <row r="652" spans="1:26" ht="15.75" customHeight="1" x14ac:dyDescent="0.35">
      <c r="A652" s="200"/>
      <c r="B652" s="200"/>
      <c r="C652" s="200"/>
      <c r="D652" s="200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P652" s="200"/>
      <c r="Q652" s="200"/>
      <c r="R652" s="200"/>
      <c r="S652" s="200"/>
      <c r="T652" s="200"/>
      <c r="U652" s="200"/>
      <c r="V652" s="200"/>
      <c r="W652" s="200"/>
      <c r="X652" s="200"/>
      <c r="Y652" s="200"/>
      <c r="Z652" s="200"/>
    </row>
    <row r="653" spans="1:26" ht="15.75" customHeight="1" x14ac:dyDescent="0.35">
      <c r="A653" s="200"/>
      <c r="B653" s="200"/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</row>
    <row r="654" spans="1:26" ht="15.75" customHeight="1" x14ac:dyDescent="0.35">
      <c r="A654" s="200"/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</row>
    <row r="655" spans="1:26" ht="15.75" customHeight="1" x14ac:dyDescent="0.35">
      <c r="A655" s="200"/>
      <c r="B655" s="200"/>
      <c r="C655" s="200"/>
      <c r="D655" s="200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</row>
    <row r="656" spans="1:26" ht="15.75" customHeight="1" x14ac:dyDescent="0.35">
      <c r="A656" s="200"/>
      <c r="B656" s="200"/>
      <c r="C656" s="200"/>
      <c r="D656" s="200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</row>
    <row r="657" spans="1:26" ht="15.75" customHeight="1" x14ac:dyDescent="0.35">
      <c r="A657" s="200"/>
      <c r="B657" s="200"/>
      <c r="C657" s="200"/>
      <c r="D657" s="200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</row>
    <row r="658" spans="1:26" ht="15.75" customHeight="1" x14ac:dyDescent="0.35">
      <c r="A658" s="200"/>
      <c r="B658" s="200"/>
      <c r="C658" s="200"/>
      <c r="D658" s="200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</row>
    <row r="659" spans="1:26" ht="15.75" customHeight="1" x14ac:dyDescent="0.35">
      <c r="A659" s="200"/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</row>
    <row r="660" spans="1:26" ht="15.75" customHeight="1" x14ac:dyDescent="0.35">
      <c r="A660" s="200"/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</row>
    <row r="661" spans="1:26" ht="15.75" customHeight="1" x14ac:dyDescent="0.35">
      <c r="A661" s="200"/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  <c r="P661" s="200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</row>
    <row r="662" spans="1:26" ht="15.75" customHeight="1" x14ac:dyDescent="0.35">
      <c r="A662" s="200"/>
      <c r="B662" s="200"/>
      <c r="C662" s="200"/>
      <c r="D662" s="200"/>
      <c r="E662" s="200"/>
      <c r="F662" s="200"/>
      <c r="G662" s="200"/>
      <c r="H662" s="200"/>
      <c r="I662" s="200"/>
      <c r="J662" s="200"/>
      <c r="K662" s="200"/>
      <c r="L662" s="200"/>
      <c r="M662" s="200"/>
      <c r="N662" s="200"/>
      <c r="O662" s="200"/>
      <c r="P662" s="200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</row>
    <row r="663" spans="1:26" ht="15.75" customHeight="1" x14ac:dyDescent="0.35">
      <c r="A663" s="200"/>
      <c r="B663" s="200"/>
      <c r="C663" s="200"/>
      <c r="D663" s="200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P663" s="200"/>
      <c r="Q663" s="200"/>
      <c r="R663" s="200"/>
      <c r="S663" s="200"/>
      <c r="T663" s="200"/>
      <c r="U663" s="200"/>
      <c r="V663" s="200"/>
      <c r="W663" s="200"/>
      <c r="X663" s="200"/>
      <c r="Y663" s="200"/>
      <c r="Z663" s="200"/>
    </row>
    <row r="664" spans="1:26" ht="15.75" customHeight="1" x14ac:dyDescent="0.35">
      <c r="A664" s="200"/>
      <c r="B664" s="200"/>
      <c r="C664" s="200"/>
      <c r="D664" s="200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P664" s="200"/>
      <c r="Q664" s="200"/>
      <c r="R664" s="200"/>
      <c r="S664" s="200"/>
      <c r="T664" s="200"/>
      <c r="U664" s="200"/>
      <c r="V664" s="200"/>
      <c r="W664" s="200"/>
      <c r="X664" s="200"/>
      <c r="Y664" s="200"/>
      <c r="Z664" s="200"/>
    </row>
    <row r="665" spans="1:26" ht="15.75" customHeight="1" x14ac:dyDescent="0.35">
      <c r="A665" s="200"/>
      <c r="B665" s="200"/>
      <c r="C665" s="200"/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P665" s="200"/>
      <c r="Q665" s="200"/>
      <c r="R665" s="200"/>
      <c r="S665" s="200"/>
      <c r="T665" s="200"/>
      <c r="U665" s="200"/>
      <c r="V665" s="200"/>
      <c r="W665" s="200"/>
      <c r="X665" s="200"/>
      <c r="Y665" s="200"/>
      <c r="Z665" s="200"/>
    </row>
    <row r="666" spans="1:26" ht="15.75" customHeight="1" x14ac:dyDescent="0.35">
      <c r="A666" s="200"/>
      <c r="B666" s="200"/>
      <c r="C666" s="200"/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P666" s="200"/>
      <c r="Q666" s="200"/>
      <c r="R666" s="200"/>
      <c r="S666" s="200"/>
      <c r="T666" s="200"/>
      <c r="U666" s="200"/>
      <c r="V666" s="200"/>
      <c r="W666" s="200"/>
      <c r="X666" s="200"/>
      <c r="Y666" s="200"/>
      <c r="Z666" s="200"/>
    </row>
    <row r="667" spans="1:26" ht="15.75" customHeight="1" x14ac:dyDescent="0.35">
      <c r="A667" s="200"/>
      <c r="B667" s="200"/>
      <c r="C667" s="200"/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P667" s="200"/>
      <c r="Q667" s="200"/>
      <c r="R667" s="200"/>
      <c r="S667" s="200"/>
      <c r="T667" s="200"/>
      <c r="U667" s="200"/>
      <c r="V667" s="200"/>
      <c r="W667" s="200"/>
      <c r="X667" s="200"/>
      <c r="Y667" s="200"/>
      <c r="Z667" s="200"/>
    </row>
    <row r="668" spans="1:26" ht="15.75" customHeight="1" x14ac:dyDescent="0.35">
      <c r="A668" s="200"/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P668" s="200"/>
      <c r="Q668" s="200"/>
      <c r="R668" s="200"/>
      <c r="S668" s="200"/>
      <c r="T668" s="200"/>
      <c r="U668" s="200"/>
      <c r="V668" s="200"/>
      <c r="W668" s="200"/>
      <c r="X668" s="200"/>
      <c r="Y668" s="200"/>
      <c r="Z668" s="200"/>
    </row>
    <row r="669" spans="1:26" ht="15.75" customHeight="1" x14ac:dyDescent="0.35">
      <c r="A669" s="200"/>
      <c r="B669" s="200"/>
      <c r="C669" s="200"/>
      <c r="D669" s="200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P669" s="200"/>
      <c r="Q669" s="200"/>
      <c r="R669" s="200"/>
      <c r="S669" s="200"/>
      <c r="T669" s="200"/>
      <c r="U669" s="200"/>
      <c r="V669" s="200"/>
      <c r="W669" s="200"/>
      <c r="X669" s="200"/>
      <c r="Y669" s="200"/>
      <c r="Z669" s="200"/>
    </row>
    <row r="670" spans="1:26" ht="15.75" customHeight="1" x14ac:dyDescent="0.35">
      <c r="A670" s="200"/>
      <c r="B670" s="200"/>
      <c r="C670" s="200"/>
      <c r="D670" s="200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P670" s="200"/>
      <c r="Q670" s="200"/>
      <c r="R670" s="200"/>
      <c r="S670" s="200"/>
      <c r="T670" s="200"/>
      <c r="U670" s="200"/>
      <c r="V670" s="200"/>
      <c r="W670" s="200"/>
      <c r="X670" s="200"/>
      <c r="Y670" s="200"/>
      <c r="Z670" s="200"/>
    </row>
    <row r="671" spans="1:26" ht="15.75" customHeight="1" x14ac:dyDescent="0.35">
      <c r="A671" s="200"/>
      <c r="B671" s="200"/>
      <c r="C671" s="200"/>
      <c r="D671" s="200"/>
      <c r="E671" s="200"/>
      <c r="F671" s="200"/>
      <c r="G671" s="200"/>
      <c r="H671" s="200"/>
      <c r="I671" s="200"/>
      <c r="J671" s="200"/>
      <c r="K671" s="200"/>
      <c r="L671" s="200"/>
      <c r="M671" s="200"/>
      <c r="N671" s="200"/>
      <c r="O671" s="200"/>
      <c r="P671" s="200"/>
      <c r="Q671" s="200"/>
      <c r="R671" s="200"/>
      <c r="S671" s="200"/>
      <c r="T671" s="200"/>
      <c r="U671" s="200"/>
      <c r="V671" s="200"/>
      <c r="W671" s="200"/>
      <c r="X671" s="200"/>
      <c r="Y671" s="200"/>
      <c r="Z671" s="200"/>
    </row>
    <row r="672" spans="1:26" ht="15.75" customHeight="1" x14ac:dyDescent="0.35">
      <c r="A672" s="200"/>
      <c r="B672" s="200"/>
      <c r="C672" s="200"/>
      <c r="D672" s="200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P672" s="200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</row>
    <row r="673" spans="1:26" ht="15.75" customHeight="1" x14ac:dyDescent="0.35">
      <c r="A673" s="200"/>
      <c r="B673" s="200"/>
      <c r="C673" s="200"/>
      <c r="D673" s="200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P673" s="200"/>
      <c r="Q673" s="200"/>
      <c r="R673" s="200"/>
      <c r="S673" s="200"/>
      <c r="T673" s="200"/>
      <c r="U673" s="200"/>
      <c r="V673" s="200"/>
      <c r="W673" s="200"/>
      <c r="X673" s="200"/>
      <c r="Y673" s="200"/>
      <c r="Z673" s="200"/>
    </row>
    <row r="674" spans="1:26" ht="15.75" customHeight="1" x14ac:dyDescent="0.35">
      <c r="A674" s="200"/>
      <c r="B674" s="200"/>
      <c r="C674" s="200"/>
      <c r="D674" s="200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P674" s="200"/>
      <c r="Q674" s="200"/>
      <c r="R674" s="200"/>
      <c r="S674" s="200"/>
      <c r="T674" s="200"/>
      <c r="U674" s="200"/>
      <c r="V674" s="200"/>
      <c r="W674" s="200"/>
      <c r="X674" s="200"/>
      <c r="Y674" s="200"/>
      <c r="Z674" s="200"/>
    </row>
    <row r="675" spans="1:26" ht="15.75" customHeight="1" x14ac:dyDescent="0.35">
      <c r="A675" s="200"/>
      <c r="B675" s="200"/>
      <c r="C675" s="200"/>
      <c r="D675" s="200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P675" s="200"/>
      <c r="Q675" s="200"/>
      <c r="R675" s="200"/>
      <c r="S675" s="200"/>
      <c r="T675" s="200"/>
      <c r="U675" s="200"/>
      <c r="V675" s="200"/>
      <c r="W675" s="200"/>
      <c r="X675" s="200"/>
      <c r="Y675" s="200"/>
      <c r="Z675" s="200"/>
    </row>
    <row r="676" spans="1:26" ht="15.75" customHeight="1" x14ac:dyDescent="0.35">
      <c r="A676" s="200"/>
      <c r="B676" s="200"/>
      <c r="C676" s="200"/>
      <c r="D676" s="200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P676" s="200"/>
      <c r="Q676" s="200"/>
      <c r="R676" s="200"/>
      <c r="S676" s="200"/>
      <c r="T676" s="200"/>
      <c r="U676" s="200"/>
      <c r="V676" s="200"/>
      <c r="W676" s="200"/>
      <c r="X676" s="200"/>
      <c r="Y676" s="200"/>
      <c r="Z676" s="200"/>
    </row>
    <row r="677" spans="1:26" ht="15.75" customHeight="1" x14ac:dyDescent="0.35">
      <c r="A677" s="200"/>
      <c r="B677" s="200"/>
      <c r="C677" s="200"/>
      <c r="D677" s="200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P677" s="200"/>
      <c r="Q677" s="200"/>
      <c r="R677" s="200"/>
      <c r="S677" s="200"/>
      <c r="T677" s="200"/>
      <c r="U677" s="200"/>
      <c r="V677" s="200"/>
      <c r="W677" s="200"/>
      <c r="X677" s="200"/>
      <c r="Y677" s="200"/>
      <c r="Z677" s="200"/>
    </row>
    <row r="678" spans="1:26" ht="15.75" customHeight="1" x14ac:dyDescent="0.35">
      <c r="A678" s="200"/>
      <c r="B678" s="200"/>
      <c r="C678" s="200"/>
      <c r="D678" s="200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P678" s="200"/>
      <c r="Q678" s="200"/>
      <c r="R678" s="200"/>
      <c r="S678" s="200"/>
      <c r="T678" s="200"/>
      <c r="U678" s="200"/>
      <c r="V678" s="200"/>
      <c r="W678" s="200"/>
      <c r="X678" s="200"/>
      <c r="Y678" s="200"/>
      <c r="Z678" s="200"/>
    </row>
    <row r="679" spans="1:26" ht="15.75" customHeight="1" x14ac:dyDescent="0.35">
      <c r="A679" s="200"/>
      <c r="B679" s="200"/>
      <c r="C679" s="200"/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</row>
    <row r="680" spans="1:26" ht="15.75" customHeight="1" x14ac:dyDescent="0.35">
      <c r="A680" s="200"/>
      <c r="B680" s="200"/>
      <c r="C680" s="200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</row>
    <row r="681" spans="1:26" ht="15.75" customHeight="1" x14ac:dyDescent="0.35">
      <c r="A681" s="200"/>
      <c r="B681" s="200"/>
      <c r="C681" s="200"/>
      <c r="D681" s="200"/>
      <c r="E681" s="200"/>
      <c r="F681" s="200"/>
      <c r="G681" s="200"/>
      <c r="H681" s="200"/>
      <c r="I681" s="200"/>
      <c r="J681" s="200"/>
      <c r="K681" s="200"/>
      <c r="L681" s="200"/>
      <c r="M681" s="200"/>
      <c r="N681" s="200"/>
      <c r="O681" s="200"/>
      <c r="P681" s="200"/>
      <c r="Q681" s="200"/>
      <c r="R681" s="200"/>
      <c r="S681" s="200"/>
      <c r="T681" s="200"/>
      <c r="U681" s="200"/>
      <c r="V681" s="200"/>
      <c r="W681" s="200"/>
      <c r="X681" s="200"/>
      <c r="Y681" s="200"/>
      <c r="Z681" s="200"/>
    </row>
    <row r="682" spans="1:26" ht="15.75" customHeight="1" x14ac:dyDescent="0.35">
      <c r="A682" s="200"/>
      <c r="B682" s="200"/>
      <c r="C682" s="200"/>
      <c r="D682" s="200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</row>
    <row r="683" spans="1:26" ht="15.75" customHeight="1" x14ac:dyDescent="0.35">
      <c r="A683" s="200"/>
      <c r="B683" s="200"/>
      <c r="C683" s="200"/>
      <c r="D683" s="200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</row>
    <row r="684" spans="1:26" ht="15.75" customHeight="1" x14ac:dyDescent="0.35">
      <c r="A684" s="200"/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</row>
    <row r="685" spans="1:26" ht="15.75" customHeight="1" x14ac:dyDescent="0.35">
      <c r="A685" s="200"/>
      <c r="B685" s="200"/>
      <c r="C685" s="200"/>
      <c r="D685" s="200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</row>
    <row r="686" spans="1:26" ht="15.75" customHeight="1" x14ac:dyDescent="0.35">
      <c r="A686" s="200"/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P686" s="200"/>
      <c r="Q686" s="200"/>
      <c r="R686" s="200"/>
      <c r="S686" s="200"/>
      <c r="T686" s="200"/>
      <c r="U686" s="200"/>
      <c r="V686" s="200"/>
      <c r="W686" s="200"/>
      <c r="X686" s="200"/>
      <c r="Y686" s="200"/>
      <c r="Z686" s="200"/>
    </row>
    <row r="687" spans="1:26" ht="15.75" customHeight="1" x14ac:dyDescent="0.35">
      <c r="A687" s="200"/>
      <c r="B687" s="200"/>
      <c r="C687" s="200"/>
      <c r="D687" s="200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</row>
    <row r="688" spans="1:26" ht="15.75" customHeight="1" x14ac:dyDescent="0.35">
      <c r="A688" s="200"/>
      <c r="B688" s="200"/>
      <c r="C688" s="200"/>
      <c r="D688" s="200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P688" s="200"/>
      <c r="Q688" s="200"/>
      <c r="R688" s="200"/>
      <c r="S688" s="200"/>
      <c r="T688" s="200"/>
      <c r="U688" s="200"/>
      <c r="V688" s="200"/>
      <c r="W688" s="200"/>
      <c r="X688" s="200"/>
      <c r="Y688" s="200"/>
      <c r="Z688" s="200"/>
    </row>
    <row r="689" spans="1:26" ht="15.75" customHeight="1" x14ac:dyDescent="0.35">
      <c r="A689" s="200"/>
      <c r="B689" s="200"/>
      <c r="C689" s="200"/>
      <c r="D689" s="200"/>
      <c r="E689" s="200"/>
      <c r="F689" s="200"/>
      <c r="G689" s="200"/>
      <c r="H689" s="200"/>
      <c r="I689" s="200"/>
      <c r="J689" s="200"/>
      <c r="K689" s="200"/>
      <c r="L689" s="200"/>
      <c r="M689" s="200"/>
      <c r="N689" s="200"/>
      <c r="O689" s="200"/>
      <c r="P689" s="200"/>
      <c r="Q689" s="200"/>
      <c r="R689" s="200"/>
      <c r="S689" s="200"/>
      <c r="T689" s="200"/>
      <c r="U689" s="200"/>
      <c r="V689" s="200"/>
      <c r="W689" s="200"/>
      <c r="X689" s="200"/>
      <c r="Y689" s="200"/>
      <c r="Z689" s="200"/>
    </row>
    <row r="690" spans="1:26" ht="15.75" customHeight="1" x14ac:dyDescent="0.35">
      <c r="A690" s="200"/>
      <c r="B690" s="200"/>
      <c r="C690" s="200"/>
      <c r="D690" s="200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P690" s="200"/>
      <c r="Q690" s="200"/>
      <c r="R690" s="200"/>
      <c r="S690" s="200"/>
      <c r="T690" s="200"/>
      <c r="U690" s="200"/>
      <c r="V690" s="200"/>
      <c r="W690" s="200"/>
      <c r="X690" s="200"/>
      <c r="Y690" s="200"/>
      <c r="Z690" s="200"/>
    </row>
    <row r="691" spans="1:26" ht="15.75" customHeight="1" x14ac:dyDescent="0.35">
      <c r="A691" s="200"/>
      <c r="B691" s="200"/>
      <c r="C691" s="200"/>
      <c r="D691" s="200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P691" s="200"/>
      <c r="Q691" s="200"/>
      <c r="R691" s="200"/>
      <c r="S691" s="200"/>
      <c r="T691" s="200"/>
      <c r="U691" s="200"/>
      <c r="V691" s="200"/>
      <c r="W691" s="200"/>
      <c r="X691" s="200"/>
      <c r="Y691" s="200"/>
      <c r="Z691" s="200"/>
    </row>
    <row r="692" spans="1:26" ht="15.75" customHeight="1" x14ac:dyDescent="0.35">
      <c r="A692" s="200"/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</row>
    <row r="693" spans="1:26" ht="15.75" customHeight="1" x14ac:dyDescent="0.35">
      <c r="A693" s="200"/>
      <c r="B693" s="200"/>
      <c r="C693" s="200"/>
      <c r="D693" s="200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</row>
    <row r="694" spans="1:26" ht="15.75" customHeight="1" x14ac:dyDescent="0.35">
      <c r="A694" s="200"/>
      <c r="B694" s="200"/>
      <c r="C694" s="200"/>
      <c r="D694" s="200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</row>
    <row r="695" spans="1:26" ht="15.75" customHeight="1" x14ac:dyDescent="0.35">
      <c r="A695" s="200"/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</row>
    <row r="696" spans="1:26" ht="15.75" customHeight="1" x14ac:dyDescent="0.35">
      <c r="A696" s="200"/>
      <c r="B696" s="200"/>
      <c r="C696" s="200"/>
      <c r="D696" s="200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</row>
    <row r="697" spans="1:26" ht="15.75" customHeight="1" x14ac:dyDescent="0.35">
      <c r="A697" s="200"/>
      <c r="B697" s="200"/>
      <c r="C697" s="200"/>
      <c r="D697" s="200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</row>
    <row r="698" spans="1:26" ht="15.75" customHeight="1" x14ac:dyDescent="0.35">
      <c r="A698" s="200"/>
      <c r="B698" s="200"/>
      <c r="C698" s="200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</row>
    <row r="699" spans="1:26" ht="15.75" customHeight="1" x14ac:dyDescent="0.35">
      <c r="A699" s="200"/>
      <c r="B699" s="200"/>
      <c r="C699" s="200"/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P699" s="200"/>
      <c r="Q699" s="200"/>
      <c r="R699" s="200"/>
      <c r="S699" s="200"/>
      <c r="T699" s="200"/>
      <c r="U699" s="200"/>
      <c r="V699" s="200"/>
      <c r="W699" s="200"/>
      <c r="X699" s="200"/>
      <c r="Y699" s="200"/>
      <c r="Z699" s="200"/>
    </row>
    <row r="700" spans="1:26" ht="15.75" customHeight="1" x14ac:dyDescent="0.35">
      <c r="A700" s="200"/>
      <c r="B700" s="200"/>
      <c r="C700" s="200"/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P700" s="200"/>
      <c r="Q700" s="200"/>
      <c r="R700" s="200"/>
      <c r="S700" s="200"/>
      <c r="T700" s="200"/>
      <c r="U700" s="200"/>
      <c r="V700" s="200"/>
      <c r="W700" s="200"/>
      <c r="X700" s="200"/>
      <c r="Y700" s="200"/>
      <c r="Z700" s="200"/>
    </row>
    <row r="701" spans="1:26" ht="15.75" customHeight="1" x14ac:dyDescent="0.35">
      <c r="A701" s="200"/>
      <c r="B701" s="200"/>
      <c r="C701" s="200"/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P701" s="200"/>
      <c r="Q701" s="200"/>
      <c r="R701" s="200"/>
      <c r="S701" s="200"/>
      <c r="T701" s="200"/>
      <c r="U701" s="200"/>
      <c r="V701" s="200"/>
      <c r="W701" s="200"/>
      <c r="X701" s="200"/>
      <c r="Y701" s="200"/>
      <c r="Z701" s="200"/>
    </row>
    <row r="702" spans="1:26" ht="15.75" customHeight="1" x14ac:dyDescent="0.35">
      <c r="A702" s="200"/>
      <c r="B702" s="200"/>
      <c r="C702" s="200"/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P702" s="200"/>
      <c r="Q702" s="200"/>
      <c r="R702" s="200"/>
      <c r="S702" s="200"/>
      <c r="T702" s="200"/>
      <c r="U702" s="200"/>
      <c r="V702" s="200"/>
      <c r="W702" s="200"/>
      <c r="X702" s="200"/>
      <c r="Y702" s="200"/>
      <c r="Z702" s="200"/>
    </row>
    <row r="703" spans="1:26" ht="15.75" customHeight="1" x14ac:dyDescent="0.35">
      <c r="A703" s="200"/>
      <c r="B703" s="200"/>
      <c r="C703" s="200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P703" s="200"/>
      <c r="Q703" s="200"/>
      <c r="R703" s="200"/>
      <c r="S703" s="200"/>
      <c r="T703" s="200"/>
      <c r="U703" s="200"/>
      <c r="V703" s="200"/>
      <c r="W703" s="200"/>
      <c r="X703" s="200"/>
      <c r="Y703" s="200"/>
      <c r="Z703" s="200"/>
    </row>
    <row r="704" spans="1:26" ht="15.75" customHeight="1" x14ac:dyDescent="0.35">
      <c r="A704" s="200"/>
      <c r="B704" s="200"/>
      <c r="C704" s="200"/>
      <c r="D704" s="200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P704" s="200"/>
      <c r="Q704" s="200"/>
      <c r="R704" s="200"/>
      <c r="S704" s="200"/>
      <c r="T704" s="200"/>
      <c r="U704" s="200"/>
      <c r="V704" s="200"/>
      <c r="W704" s="200"/>
      <c r="X704" s="200"/>
      <c r="Y704" s="200"/>
      <c r="Z704" s="200"/>
    </row>
    <row r="705" spans="1:26" ht="15.75" customHeight="1" x14ac:dyDescent="0.35">
      <c r="A705" s="200"/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</row>
    <row r="706" spans="1:26" ht="15.75" customHeight="1" x14ac:dyDescent="0.35">
      <c r="A706" s="200"/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</row>
    <row r="707" spans="1:26" ht="15.75" customHeight="1" x14ac:dyDescent="0.35">
      <c r="A707" s="200"/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</row>
    <row r="708" spans="1:26" ht="15.75" customHeight="1" x14ac:dyDescent="0.35">
      <c r="A708" s="200"/>
      <c r="B708" s="200"/>
      <c r="C708" s="200"/>
      <c r="D708" s="200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</row>
    <row r="709" spans="1:26" ht="15.75" customHeight="1" x14ac:dyDescent="0.35">
      <c r="A709" s="200"/>
      <c r="B709" s="200"/>
      <c r="C709" s="200"/>
      <c r="D709" s="200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</row>
    <row r="710" spans="1:26" ht="15.75" customHeight="1" x14ac:dyDescent="0.35">
      <c r="A710" s="200"/>
      <c r="B710" s="200"/>
      <c r="C710" s="200"/>
      <c r="D710" s="200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</row>
    <row r="711" spans="1:26" ht="15.75" customHeight="1" x14ac:dyDescent="0.35">
      <c r="A711" s="200"/>
      <c r="B711" s="200"/>
      <c r="C711" s="200"/>
      <c r="D711" s="200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P711" s="200"/>
      <c r="Q711" s="200"/>
      <c r="R711" s="200"/>
      <c r="S711" s="200"/>
      <c r="T711" s="200"/>
      <c r="U711" s="200"/>
      <c r="V711" s="200"/>
      <c r="W711" s="200"/>
      <c r="X711" s="200"/>
      <c r="Y711" s="200"/>
      <c r="Z711" s="200"/>
    </row>
    <row r="712" spans="1:26" ht="15.75" customHeight="1" x14ac:dyDescent="0.35">
      <c r="A712" s="200"/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</row>
    <row r="713" spans="1:26" ht="15.75" customHeight="1" x14ac:dyDescent="0.35">
      <c r="A713" s="200"/>
      <c r="B713" s="200"/>
      <c r="C713" s="200"/>
      <c r="D713" s="200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P713" s="200"/>
      <c r="Q713" s="200"/>
      <c r="R713" s="200"/>
      <c r="S713" s="200"/>
      <c r="T713" s="200"/>
      <c r="U713" s="200"/>
      <c r="V713" s="200"/>
      <c r="W713" s="200"/>
      <c r="X713" s="200"/>
      <c r="Y713" s="200"/>
      <c r="Z713" s="200"/>
    </row>
    <row r="714" spans="1:26" ht="15.75" customHeight="1" x14ac:dyDescent="0.35">
      <c r="A714" s="200"/>
      <c r="B714" s="200"/>
      <c r="C714" s="200"/>
      <c r="D714" s="200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P714" s="200"/>
      <c r="Q714" s="200"/>
      <c r="R714" s="200"/>
      <c r="S714" s="200"/>
      <c r="T714" s="200"/>
      <c r="U714" s="200"/>
      <c r="V714" s="200"/>
      <c r="W714" s="200"/>
      <c r="X714" s="200"/>
      <c r="Y714" s="200"/>
      <c r="Z714" s="200"/>
    </row>
    <row r="715" spans="1:26" ht="15.75" customHeight="1" x14ac:dyDescent="0.35">
      <c r="A715" s="200"/>
      <c r="B715" s="200"/>
      <c r="C715" s="200"/>
      <c r="D715" s="200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200"/>
      <c r="W715" s="200"/>
      <c r="X715" s="200"/>
      <c r="Y715" s="200"/>
      <c r="Z715" s="200"/>
    </row>
    <row r="716" spans="1:26" ht="15.75" customHeight="1" x14ac:dyDescent="0.35">
      <c r="A716" s="200"/>
      <c r="B716" s="200"/>
      <c r="C716" s="200"/>
      <c r="D716" s="200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P716" s="200"/>
      <c r="Q716" s="200"/>
      <c r="R716" s="200"/>
      <c r="S716" s="200"/>
      <c r="T716" s="200"/>
      <c r="U716" s="200"/>
      <c r="V716" s="200"/>
      <c r="W716" s="200"/>
      <c r="X716" s="200"/>
      <c r="Y716" s="200"/>
      <c r="Z716" s="200"/>
    </row>
    <row r="717" spans="1:26" ht="15.75" customHeight="1" x14ac:dyDescent="0.35">
      <c r="A717" s="200"/>
      <c r="B717" s="200"/>
      <c r="C717" s="200"/>
      <c r="D717" s="200"/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P717" s="200"/>
      <c r="Q717" s="200"/>
      <c r="R717" s="200"/>
      <c r="S717" s="200"/>
      <c r="T717" s="200"/>
      <c r="U717" s="200"/>
      <c r="V717" s="200"/>
      <c r="W717" s="200"/>
      <c r="X717" s="200"/>
      <c r="Y717" s="200"/>
      <c r="Z717" s="200"/>
    </row>
    <row r="718" spans="1:26" ht="15.75" customHeight="1" x14ac:dyDescent="0.35">
      <c r="A718" s="200"/>
      <c r="B718" s="200"/>
      <c r="C718" s="200"/>
      <c r="D718" s="200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</row>
    <row r="719" spans="1:26" ht="15.75" customHeight="1" x14ac:dyDescent="0.35">
      <c r="A719" s="200"/>
      <c r="B719" s="200"/>
      <c r="C719" s="200"/>
      <c r="D719" s="200"/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</row>
    <row r="720" spans="1:26" ht="15.75" customHeight="1" x14ac:dyDescent="0.35">
      <c r="A720" s="200"/>
      <c r="B720" s="200"/>
      <c r="C720" s="200"/>
      <c r="D720" s="200"/>
      <c r="E720" s="200"/>
      <c r="F720" s="200"/>
      <c r="G720" s="200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</row>
    <row r="721" spans="1:26" ht="15.75" customHeight="1" x14ac:dyDescent="0.35">
      <c r="A721" s="200"/>
      <c r="B721" s="200"/>
      <c r="C721" s="200"/>
      <c r="D721" s="200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</row>
    <row r="722" spans="1:26" ht="15.75" customHeight="1" x14ac:dyDescent="0.35">
      <c r="A722" s="200"/>
      <c r="B722" s="200"/>
      <c r="C722" s="200"/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</row>
    <row r="723" spans="1:26" ht="15.75" customHeight="1" x14ac:dyDescent="0.35">
      <c r="A723" s="200"/>
      <c r="B723" s="200"/>
      <c r="C723" s="200"/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</row>
    <row r="724" spans="1:26" ht="15.75" customHeight="1" x14ac:dyDescent="0.35">
      <c r="A724" s="200"/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</row>
    <row r="725" spans="1:26" ht="15.75" customHeight="1" x14ac:dyDescent="0.35">
      <c r="A725" s="200"/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</row>
    <row r="726" spans="1:26" ht="15.75" customHeight="1" x14ac:dyDescent="0.35">
      <c r="A726" s="200"/>
      <c r="B726" s="200"/>
      <c r="C726" s="200"/>
      <c r="D726" s="200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</row>
    <row r="727" spans="1:26" ht="15.75" customHeight="1" x14ac:dyDescent="0.35">
      <c r="A727" s="200"/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</row>
    <row r="728" spans="1:26" ht="15.75" customHeight="1" x14ac:dyDescent="0.35">
      <c r="A728" s="200"/>
      <c r="B728" s="200"/>
      <c r="C728" s="200"/>
      <c r="D728" s="200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P728" s="200"/>
      <c r="Q728" s="200"/>
      <c r="R728" s="200"/>
      <c r="S728" s="200"/>
      <c r="T728" s="200"/>
      <c r="U728" s="200"/>
      <c r="V728" s="200"/>
      <c r="W728" s="200"/>
      <c r="X728" s="200"/>
      <c r="Y728" s="200"/>
      <c r="Z728" s="200"/>
    </row>
    <row r="729" spans="1:26" ht="15.75" customHeight="1" x14ac:dyDescent="0.35">
      <c r="A729" s="200"/>
      <c r="B729" s="200"/>
      <c r="C729" s="200"/>
      <c r="D729" s="200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P729" s="200"/>
      <c r="Q729" s="200"/>
      <c r="R729" s="200"/>
      <c r="S729" s="200"/>
      <c r="T729" s="200"/>
      <c r="U729" s="200"/>
      <c r="V729" s="200"/>
      <c r="W729" s="200"/>
      <c r="X729" s="200"/>
      <c r="Y729" s="200"/>
      <c r="Z729" s="200"/>
    </row>
    <row r="730" spans="1:26" ht="15.75" customHeight="1" x14ac:dyDescent="0.35">
      <c r="A730" s="200"/>
      <c r="B730" s="200"/>
      <c r="C730" s="200"/>
      <c r="D730" s="200"/>
      <c r="E730" s="200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</row>
    <row r="731" spans="1:26" ht="15.75" customHeight="1" x14ac:dyDescent="0.35">
      <c r="A731" s="200"/>
      <c r="B731" s="200"/>
      <c r="C731" s="200"/>
      <c r="D731" s="200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</row>
    <row r="732" spans="1:26" ht="15.75" customHeight="1" x14ac:dyDescent="0.35">
      <c r="A732" s="200"/>
      <c r="B732" s="200"/>
      <c r="C732" s="200"/>
      <c r="D732" s="200"/>
      <c r="E732" s="200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</row>
    <row r="733" spans="1:26" ht="15.75" customHeight="1" x14ac:dyDescent="0.35">
      <c r="A733" s="200"/>
      <c r="B733" s="200"/>
      <c r="C733" s="200"/>
      <c r="D733" s="200"/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</row>
    <row r="734" spans="1:26" ht="15.75" customHeight="1" x14ac:dyDescent="0.35">
      <c r="A734" s="200"/>
      <c r="B734" s="200"/>
      <c r="C734" s="200"/>
      <c r="D734" s="200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</row>
    <row r="735" spans="1:26" ht="15.75" customHeight="1" x14ac:dyDescent="0.35">
      <c r="A735" s="200"/>
      <c r="B735" s="200"/>
      <c r="C735" s="200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</row>
    <row r="736" spans="1:26" ht="15.75" customHeight="1" x14ac:dyDescent="0.35">
      <c r="A736" s="200"/>
      <c r="B736" s="200"/>
      <c r="C736" s="200"/>
      <c r="D736" s="200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</row>
    <row r="737" spans="1:26" ht="15.75" customHeight="1" x14ac:dyDescent="0.35">
      <c r="A737" s="200"/>
      <c r="B737" s="200"/>
      <c r="C737" s="200"/>
      <c r="D737" s="200"/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</row>
    <row r="738" spans="1:26" ht="15.75" customHeight="1" x14ac:dyDescent="0.35">
      <c r="A738" s="200"/>
      <c r="B738" s="200"/>
      <c r="C738" s="200"/>
      <c r="D738" s="200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</row>
    <row r="739" spans="1:26" ht="15.75" customHeight="1" x14ac:dyDescent="0.35">
      <c r="A739" s="200"/>
      <c r="B739" s="200"/>
      <c r="C739" s="200"/>
      <c r="D739" s="200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P739" s="200"/>
      <c r="Q739" s="200"/>
      <c r="R739" s="200"/>
      <c r="S739" s="200"/>
      <c r="T739" s="200"/>
      <c r="U739" s="200"/>
      <c r="V739" s="200"/>
      <c r="W739" s="200"/>
      <c r="X739" s="200"/>
      <c r="Y739" s="200"/>
      <c r="Z739" s="200"/>
    </row>
    <row r="740" spans="1:26" ht="15.75" customHeight="1" x14ac:dyDescent="0.35">
      <c r="A740" s="200"/>
      <c r="B740" s="200"/>
      <c r="C740" s="200"/>
      <c r="D740" s="200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P740" s="200"/>
      <c r="Q740" s="200"/>
      <c r="R740" s="200"/>
      <c r="S740" s="200"/>
      <c r="T740" s="200"/>
      <c r="U740" s="200"/>
      <c r="V740" s="200"/>
      <c r="W740" s="200"/>
      <c r="X740" s="200"/>
      <c r="Y740" s="200"/>
      <c r="Z740" s="200"/>
    </row>
    <row r="741" spans="1:26" ht="15.75" customHeight="1" x14ac:dyDescent="0.35">
      <c r="A741" s="200"/>
      <c r="B741" s="200"/>
      <c r="C741" s="200"/>
      <c r="D741" s="200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P741" s="200"/>
      <c r="Q741" s="200"/>
      <c r="R741" s="200"/>
      <c r="S741" s="200"/>
      <c r="T741" s="200"/>
      <c r="U741" s="200"/>
      <c r="V741" s="200"/>
      <c r="W741" s="200"/>
      <c r="X741" s="200"/>
      <c r="Y741" s="200"/>
      <c r="Z741" s="200"/>
    </row>
    <row r="742" spans="1:26" ht="15.75" customHeight="1" x14ac:dyDescent="0.35">
      <c r="A742" s="200"/>
      <c r="B742" s="200"/>
      <c r="C742" s="200"/>
      <c r="D742" s="200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P742" s="200"/>
      <c r="Q742" s="200"/>
      <c r="R742" s="200"/>
      <c r="S742" s="200"/>
      <c r="T742" s="200"/>
      <c r="U742" s="200"/>
      <c r="V742" s="200"/>
      <c r="W742" s="200"/>
      <c r="X742" s="200"/>
      <c r="Y742" s="200"/>
      <c r="Z742" s="200"/>
    </row>
    <row r="743" spans="1:26" ht="15.75" customHeight="1" x14ac:dyDescent="0.35">
      <c r="A743" s="200"/>
      <c r="B743" s="200"/>
      <c r="C743" s="200"/>
      <c r="D743" s="200"/>
      <c r="E743" s="200"/>
      <c r="F743" s="200"/>
      <c r="G743" s="200"/>
      <c r="H743" s="200"/>
      <c r="I743" s="200"/>
      <c r="J743" s="200"/>
      <c r="K743" s="200"/>
      <c r="L743" s="200"/>
      <c r="M743" s="200"/>
      <c r="N743" s="200"/>
      <c r="O743" s="200"/>
      <c r="P743" s="200"/>
      <c r="Q743" s="200"/>
      <c r="R743" s="200"/>
      <c r="S743" s="200"/>
      <c r="T743" s="200"/>
      <c r="U743" s="200"/>
      <c r="V743" s="200"/>
      <c r="W743" s="200"/>
      <c r="X743" s="200"/>
      <c r="Y743" s="200"/>
      <c r="Z743" s="200"/>
    </row>
    <row r="744" spans="1:26" ht="15.75" customHeight="1" x14ac:dyDescent="0.35">
      <c r="A744" s="200"/>
      <c r="B744" s="200"/>
      <c r="C744" s="200"/>
      <c r="D744" s="200"/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P744" s="200"/>
      <c r="Q744" s="200"/>
      <c r="R744" s="200"/>
      <c r="S744" s="200"/>
      <c r="T744" s="200"/>
      <c r="U744" s="200"/>
      <c r="V744" s="200"/>
      <c r="W744" s="200"/>
      <c r="X744" s="200"/>
      <c r="Y744" s="200"/>
      <c r="Z744" s="200"/>
    </row>
    <row r="745" spans="1:26" ht="15.75" customHeight="1" x14ac:dyDescent="0.35">
      <c r="A745" s="200"/>
      <c r="B745" s="200"/>
      <c r="C745" s="200"/>
      <c r="D745" s="200"/>
      <c r="E745" s="200"/>
      <c r="F745" s="200"/>
      <c r="G745" s="200"/>
      <c r="H745" s="200"/>
      <c r="I745" s="200"/>
      <c r="J745" s="200"/>
      <c r="K745" s="200"/>
      <c r="L745" s="200"/>
      <c r="M745" s="200"/>
      <c r="N745" s="200"/>
      <c r="O745" s="200"/>
      <c r="P745" s="200"/>
      <c r="Q745" s="200"/>
      <c r="R745" s="200"/>
      <c r="S745" s="200"/>
      <c r="T745" s="200"/>
      <c r="U745" s="200"/>
      <c r="V745" s="200"/>
      <c r="W745" s="200"/>
      <c r="X745" s="200"/>
      <c r="Y745" s="200"/>
      <c r="Z745" s="200"/>
    </row>
    <row r="746" spans="1:26" ht="15.75" customHeight="1" x14ac:dyDescent="0.35">
      <c r="A746" s="200"/>
      <c r="B746" s="200"/>
      <c r="C746" s="200"/>
      <c r="D746" s="200"/>
      <c r="E746" s="200"/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P746" s="200"/>
      <c r="Q746" s="200"/>
      <c r="R746" s="200"/>
      <c r="S746" s="200"/>
      <c r="T746" s="200"/>
      <c r="U746" s="200"/>
      <c r="V746" s="200"/>
      <c r="W746" s="200"/>
      <c r="X746" s="200"/>
      <c r="Y746" s="200"/>
      <c r="Z746" s="200"/>
    </row>
    <row r="747" spans="1:26" ht="15.75" customHeight="1" x14ac:dyDescent="0.35">
      <c r="A747" s="200"/>
      <c r="B747" s="200"/>
      <c r="C747" s="200"/>
      <c r="D747" s="200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P747" s="200"/>
      <c r="Q747" s="200"/>
      <c r="R747" s="200"/>
      <c r="S747" s="200"/>
      <c r="T747" s="200"/>
      <c r="U747" s="200"/>
      <c r="V747" s="200"/>
      <c r="W747" s="200"/>
      <c r="X747" s="200"/>
      <c r="Y747" s="200"/>
      <c r="Z747" s="200"/>
    </row>
    <row r="748" spans="1:26" ht="15.75" customHeight="1" x14ac:dyDescent="0.35">
      <c r="A748" s="200"/>
      <c r="B748" s="200"/>
      <c r="C748" s="200"/>
      <c r="D748" s="200"/>
      <c r="E748" s="200"/>
      <c r="F748" s="200"/>
      <c r="G748" s="200"/>
      <c r="H748" s="200"/>
      <c r="I748" s="200"/>
      <c r="J748" s="200"/>
      <c r="K748" s="200"/>
      <c r="L748" s="200"/>
      <c r="M748" s="200"/>
      <c r="N748" s="200"/>
      <c r="O748" s="200"/>
      <c r="P748" s="200"/>
      <c r="Q748" s="200"/>
      <c r="R748" s="200"/>
      <c r="S748" s="200"/>
      <c r="T748" s="200"/>
      <c r="U748" s="200"/>
      <c r="V748" s="200"/>
      <c r="W748" s="200"/>
      <c r="X748" s="200"/>
      <c r="Y748" s="200"/>
      <c r="Z748" s="200"/>
    </row>
    <row r="749" spans="1:26" ht="15.75" customHeight="1" x14ac:dyDescent="0.35">
      <c r="A749" s="200"/>
      <c r="B749" s="200"/>
      <c r="C749" s="200"/>
      <c r="D749" s="200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P749" s="200"/>
      <c r="Q749" s="200"/>
      <c r="R749" s="200"/>
      <c r="S749" s="200"/>
      <c r="T749" s="200"/>
      <c r="U749" s="200"/>
      <c r="V749" s="200"/>
      <c r="W749" s="200"/>
      <c r="X749" s="200"/>
      <c r="Y749" s="200"/>
      <c r="Z749" s="200"/>
    </row>
    <row r="750" spans="1:26" ht="15.75" customHeight="1" x14ac:dyDescent="0.35">
      <c r="A750" s="200"/>
      <c r="B750" s="200"/>
      <c r="C750" s="200"/>
      <c r="D750" s="200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P750" s="200"/>
      <c r="Q750" s="200"/>
      <c r="R750" s="200"/>
      <c r="S750" s="200"/>
      <c r="T750" s="200"/>
      <c r="U750" s="200"/>
      <c r="V750" s="200"/>
      <c r="W750" s="200"/>
      <c r="X750" s="200"/>
      <c r="Y750" s="200"/>
      <c r="Z750" s="200"/>
    </row>
    <row r="751" spans="1:26" ht="15.75" customHeight="1" x14ac:dyDescent="0.35">
      <c r="A751" s="200"/>
      <c r="B751" s="200"/>
      <c r="C751" s="200"/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</row>
    <row r="752" spans="1:26" ht="15.75" customHeight="1" x14ac:dyDescent="0.35">
      <c r="A752" s="200"/>
      <c r="B752" s="200"/>
      <c r="C752" s="200"/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</row>
    <row r="753" spans="1:26" ht="15.75" customHeight="1" x14ac:dyDescent="0.35">
      <c r="A753" s="200"/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</row>
    <row r="754" spans="1:26" ht="15.75" customHeight="1" x14ac:dyDescent="0.35">
      <c r="A754" s="200"/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</row>
    <row r="755" spans="1:26" ht="15.75" customHeight="1" x14ac:dyDescent="0.35">
      <c r="A755" s="200"/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</row>
    <row r="756" spans="1:26" ht="15.75" customHeight="1" x14ac:dyDescent="0.35">
      <c r="A756" s="200"/>
      <c r="B756" s="200"/>
      <c r="C756" s="200"/>
      <c r="D756" s="200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</row>
    <row r="757" spans="1:26" ht="15.75" customHeight="1" x14ac:dyDescent="0.35">
      <c r="A757" s="200"/>
      <c r="B757" s="200"/>
      <c r="C757" s="200"/>
      <c r="D757" s="200"/>
      <c r="E757" s="200"/>
      <c r="F757" s="200"/>
      <c r="G757" s="200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</row>
    <row r="758" spans="1:26" ht="15.75" customHeight="1" x14ac:dyDescent="0.35">
      <c r="A758" s="200"/>
      <c r="B758" s="200"/>
      <c r="C758" s="200"/>
      <c r="D758" s="200"/>
      <c r="E758" s="200"/>
      <c r="F758" s="200"/>
      <c r="G758" s="200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</row>
    <row r="759" spans="1:26" ht="15.75" customHeight="1" x14ac:dyDescent="0.35">
      <c r="A759" s="200"/>
      <c r="B759" s="200"/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</row>
    <row r="760" spans="1:26" ht="15.75" customHeight="1" x14ac:dyDescent="0.35">
      <c r="A760" s="200"/>
      <c r="B760" s="200"/>
      <c r="C760" s="200"/>
      <c r="D760" s="200"/>
      <c r="E760" s="200"/>
      <c r="F760" s="200"/>
      <c r="G760" s="200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</row>
    <row r="761" spans="1:26" ht="15.75" customHeight="1" x14ac:dyDescent="0.35">
      <c r="A761" s="200"/>
      <c r="B761" s="200"/>
      <c r="C761" s="200"/>
      <c r="D761" s="200"/>
      <c r="E761" s="200"/>
      <c r="F761" s="200"/>
      <c r="G761" s="200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</row>
    <row r="762" spans="1:26" ht="15.75" customHeight="1" x14ac:dyDescent="0.35">
      <c r="A762" s="200"/>
      <c r="B762" s="200"/>
      <c r="C762" s="200"/>
      <c r="D762" s="200"/>
      <c r="E762" s="200"/>
      <c r="F762" s="200"/>
      <c r="G762" s="200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</row>
    <row r="763" spans="1:26" ht="15.75" customHeight="1" x14ac:dyDescent="0.35">
      <c r="A763" s="200"/>
      <c r="B763" s="200"/>
      <c r="C763" s="200"/>
      <c r="D763" s="200"/>
      <c r="E763" s="200"/>
      <c r="F763" s="200"/>
      <c r="G763" s="200"/>
      <c r="H763" s="200"/>
      <c r="I763" s="200"/>
      <c r="J763" s="200"/>
      <c r="K763" s="200"/>
      <c r="L763" s="200"/>
      <c r="M763" s="200"/>
      <c r="N763" s="200"/>
      <c r="O763" s="200"/>
      <c r="P763" s="200"/>
      <c r="Q763" s="200"/>
      <c r="R763" s="200"/>
      <c r="S763" s="200"/>
      <c r="T763" s="200"/>
      <c r="U763" s="200"/>
      <c r="V763" s="200"/>
      <c r="W763" s="200"/>
      <c r="X763" s="200"/>
      <c r="Y763" s="200"/>
      <c r="Z763" s="200"/>
    </row>
    <row r="764" spans="1:26" ht="15.75" customHeight="1" x14ac:dyDescent="0.35">
      <c r="A764" s="200"/>
      <c r="B764" s="200"/>
      <c r="C764" s="200"/>
      <c r="D764" s="200"/>
      <c r="E764" s="200"/>
      <c r="F764" s="200"/>
      <c r="G764" s="200"/>
      <c r="H764" s="200"/>
      <c r="I764" s="200"/>
      <c r="J764" s="200"/>
      <c r="K764" s="200"/>
      <c r="L764" s="200"/>
      <c r="M764" s="200"/>
      <c r="N764" s="200"/>
      <c r="O764" s="200"/>
      <c r="P764" s="200"/>
      <c r="Q764" s="200"/>
      <c r="R764" s="200"/>
      <c r="S764" s="200"/>
      <c r="T764" s="200"/>
      <c r="U764" s="200"/>
      <c r="V764" s="200"/>
      <c r="W764" s="200"/>
      <c r="X764" s="200"/>
      <c r="Y764" s="200"/>
      <c r="Z764" s="200"/>
    </row>
    <row r="765" spans="1:26" ht="15.75" customHeight="1" x14ac:dyDescent="0.35">
      <c r="A765" s="200"/>
      <c r="B765" s="200"/>
      <c r="C765" s="200"/>
      <c r="D765" s="200"/>
      <c r="E765" s="200"/>
      <c r="F765" s="200"/>
      <c r="G765" s="200"/>
      <c r="H765" s="200"/>
      <c r="I765" s="200"/>
      <c r="J765" s="200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</row>
    <row r="766" spans="1:26" ht="15.75" customHeight="1" x14ac:dyDescent="0.35">
      <c r="A766" s="200"/>
      <c r="B766" s="200"/>
      <c r="C766" s="200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  <c r="P766" s="200"/>
      <c r="Q766" s="200"/>
      <c r="R766" s="200"/>
      <c r="S766" s="200"/>
      <c r="T766" s="200"/>
      <c r="U766" s="200"/>
      <c r="V766" s="200"/>
      <c r="W766" s="200"/>
      <c r="X766" s="200"/>
      <c r="Y766" s="200"/>
      <c r="Z766" s="200"/>
    </row>
    <row r="767" spans="1:26" ht="15.75" customHeight="1" x14ac:dyDescent="0.35">
      <c r="A767" s="200"/>
      <c r="B767" s="200"/>
      <c r="C767" s="200"/>
      <c r="D767" s="200"/>
      <c r="E767" s="200"/>
      <c r="F767" s="200"/>
      <c r="G767" s="200"/>
      <c r="H767" s="200"/>
      <c r="I767" s="200"/>
      <c r="J767" s="200"/>
      <c r="K767" s="200"/>
      <c r="L767" s="200"/>
      <c r="M767" s="200"/>
      <c r="N767" s="200"/>
      <c r="O767" s="200"/>
      <c r="P767" s="200"/>
      <c r="Q767" s="200"/>
      <c r="R767" s="200"/>
      <c r="S767" s="200"/>
      <c r="T767" s="200"/>
      <c r="U767" s="200"/>
      <c r="V767" s="200"/>
      <c r="W767" s="200"/>
      <c r="X767" s="200"/>
      <c r="Y767" s="200"/>
      <c r="Z767" s="200"/>
    </row>
    <row r="768" spans="1:26" ht="15.75" customHeight="1" x14ac:dyDescent="0.35">
      <c r="A768" s="200"/>
      <c r="B768" s="200"/>
      <c r="C768" s="200"/>
      <c r="D768" s="200"/>
      <c r="E768" s="200"/>
      <c r="F768" s="200"/>
      <c r="G768" s="200"/>
      <c r="H768" s="200"/>
      <c r="I768" s="200"/>
      <c r="J768" s="200"/>
      <c r="K768" s="200"/>
      <c r="L768" s="200"/>
      <c r="M768" s="200"/>
      <c r="N768" s="200"/>
      <c r="O768" s="200"/>
      <c r="P768" s="200"/>
      <c r="Q768" s="200"/>
      <c r="R768" s="200"/>
      <c r="S768" s="200"/>
      <c r="T768" s="200"/>
      <c r="U768" s="200"/>
      <c r="V768" s="200"/>
      <c r="W768" s="200"/>
      <c r="X768" s="200"/>
      <c r="Y768" s="200"/>
      <c r="Z768" s="200"/>
    </row>
    <row r="769" spans="1:26" ht="15.75" customHeight="1" x14ac:dyDescent="0.35">
      <c r="A769" s="200"/>
      <c r="B769" s="200"/>
      <c r="C769" s="200"/>
      <c r="D769" s="200"/>
      <c r="E769" s="200"/>
      <c r="F769" s="200"/>
      <c r="G769" s="200"/>
      <c r="H769" s="200"/>
      <c r="I769" s="200"/>
      <c r="J769" s="200"/>
      <c r="K769" s="200"/>
      <c r="L769" s="200"/>
      <c r="M769" s="200"/>
      <c r="N769" s="200"/>
      <c r="O769" s="200"/>
      <c r="P769" s="200"/>
      <c r="Q769" s="200"/>
      <c r="R769" s="200"/>
      <c r="S769" s="200"/>
      <c r="T769" s="200"/>
      <c r="U769" s="200"/>
      <c r="V769" s="200"/>
      <c r="W769" s="200"/>
      <c r="X769" s="200"/>
      <c r="Y769" s="200"/>
      <c r="Z769" s="200"/>
    </row>
    <row r="770" spans="1:26" ht="15.75" customHeight="1" x14ac:dyDescent="0.35">
      <c r="A770" s="200"/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0"/>
      <c r="N770" s="200"/>
      <c r="O770" s="200"/>
      <c r="P770" s="200"/>
      <c r="Q770" s="200"/>
      <c r="R770" s="200"/>
      <c r="S770" s="200"/>
      <c r="T770" s="200"/>
      <c r="U770" s="200"/>
      <c r="V770" s="200"/>
      <c r="W770" s="200"/>
      <c r="X770" s="200"/>
      <c r="Y770" s="200"/>
      <c r="Z770" s="200"/>
    </row>
    <row r="771" spans="1:26" ht="15.75" customHeight="1" x14ac:dyDescent="0.35">
      <c r="A771" s="200"/>
      <c r="B771" s="200"/>
      <c r="C771" s="200"/>
      <c r="D771" s="200"/>
      <c r="E771" s="200"/>
      <c r="F771" s="200"/>
      <c r="G771" s="200"/>
      <c r="H771" s="200"/>
      <c r="I771" s="200"/>
      <c r="J771" s="200"/>
      <c r="K771" s="200"/>
      <c r="L771" s="200"/>
      <c r="M771" s="200"/>
      <c r="N771" s="200"/>
      <c r="O771" s="200"/>
      <c r="P771" s="200"/>
      <c r="Q771" s="200"/>
      <c r="R771" s="200"/>
      <c r="S771" s="200"/>
      <c r="T771" s="200"/>
      <c r="U771" s="200"/>
      <c r="V771" s="200"/>
      <c r="W771" s="200"/>
      <c r="X771" s="200"/>
      <c r="Y771" s="200"/>
      <c r="Z771" s="200"/>
    </row>
    <row r="772" spans="1:26" ht="15.75" customHeight="1" x14ac:dyDescent="0.35">
      <c r="A772" s="200"/>
      <c r="B772" s="200"/>
      <c r="C772" s="200"/>
      <c r="D772" s="200"/>
      <c r="E772" s="200"/>
      <c r="F772" s="200"/>
      <c r="G772" s="200"/>
      <c r="H772" s="200"/>
      <c r="I772" s="200"/>
      <c r="J772" s="200"/>
      <c r="K772" s="200"/>
      <c r="L772" s="200"/>
      <c r="M772" s="200"/>
      <c r="N772" s="200"/>
      <c r="O772" s="200"/>
      <c r="P772" s="200"/>
      <c r="Q772" s="200"/>
      <c r="R772" s="200"/>
      <c r="S772" s="200"/>
      <c r="T772" s="200"/>
      <c r="U772" s="200"/>
      <c r="V772" s="200"/>
      <c r="W772" s="200"/>
      <c r="X772" s="200"/>
      <c r="Y772" s="200"/>
      <c r="Z772" s="200"/>
    </row>
    <row r="773" spans="1:26" ht="15.75" customHeight="1" x14ac:dyDescent="0.35">
      <c r="A773" s="200"/>
      <c r="B773" s="200"/>
      <c r="C773" s="200"/>
      <c r="D773" s="200"/>
      <c r="E773" s="200"/>
      <c r="F773" s="200"/>
      <c r="G773" s="200"/>
      <c r="H773" s="200"/>
      <c r="I773" s="200"/>
      <c r="J773" s="200"/>
      <c r="K773" s="200"/>
      <c r="L773" s="200"/>
      <c r="M773" s="200"/>
      <c r="N773" s="200"/>
      <c r="O773" s="200"/>
      <c r="P773" s="200"/>
      <c r="Q773" s="200"/>
      <c r="R773" s="200"/>
      <c r="S773" s="200"/>
      <c r="T773" s="200"/>
      <c r="U773" s="200"/>
      <c r="V773" s="200"/>
      <c r="W773" s="200"/>
      <c r="X773" s="200"/>
      <c r="Y773" s="200"/>
      <c r="Z773" s="200"/>
    </row>
    <row r="774" spans="1:26" ht="15.75" customHeight="1" x14ac:dyDescent="0.35">
      <c r="A774" s="200"/>
      <c r="B774" s="200"/>
      <c r="C774" s="200"/>
      <c r="D774" s="200"/>
      <c r="E774" s="200"/>
      <c r="F774" s="200"/>
      <c r="G774" s="200"/>
      <c r="H774" s="200"/>
      <c r="I774" s="200"/>
      <c r="J774" s="200"/>
      <c r="K774" s="200"/>
      <c r="L774" s="200"/>
      <c r="M774" s="200"/>
      <c r="N774" s="200"/>
      <c r="O774" s="200"/>
      <c r="P774" s="200"/>
      <c r="Q774" s="200"/>
      <c r="R774" s="200"/>
      <c r="S774" s="200"/>
      <c r="T774" s="200"/>
      <c r="U774" s="200"/>
      <c r="V774" s="200"/>
      <c r="W774" s="200"/>
      <c r="X774" s="200"/>
      <c r="Y774" s="200"/>
      <c r="Z774" s="200"/>
    </row>
    <row r="775" spans="1:26" ht="15.75" customHeight="1" x14ac:dyDescent="0.35">
      <c r="A775" s="200"/>
      <c r="B775" s="200"/>
      <c r="C775" s="200"/>
      <c r="D775" s="200"/>
      <c r="E775" s="200"/>
      <c r="F775" s="200"/>
      <c r="G775" s="200"/>
      <c r="H775" s="200"/>
      <c r="I775" s="200"/>
      <c r="J775" s="200"/>
      <c r="K775" s="200"/>
      <c r="L775" s="200"/>
      <c r="M775" s="200"/>
      <c r="N775" s="200"/>
      <c r="O775" s="200"/>
      <c r="P775" s="200"/>
      <c r="Q775" s="200"/>
      <c r="R775" s="200"/>
      <c r="S775" s="200"/>
      <c r="T775" s="200"/>
      <c r="U775" s="200"/>
      <c r="V775" s="200"/>
      <c r="W775" s="200"/>
      <c r="X775" s="200"/>
      <c r="Y775" s="200"/>
      <c r="Z775" s="200"/>
    </row>
    <row r="776" spans="1:26" ht="15.75" customHeight="1" x14ac:dyDescent="0.35">
      <c r="A776" s="200"/>
      <c r="B776" s="200"/>
      <c r="C776" s="200"/>
      <c r="D776" s="200"/>
      <c r="E776" s="200"/>
      <c r="F776" s="200"/>
      <c r="G776" s="200"/>
      <c r="H776" s="200"/>
      <c r="I776" s="200"/>
      <c r="J776" s="200"/>
      <c r="K776" s="200"/>
      <c r="L776" s="200"/>
      <c r="M776" s="200"/>
      <c r="N776" s="200"/>
      <c r="O776" s="200"/>
      <c r="P776" s="200"/>
      <c r="Q776" s="200"/>
      <c r="R776" s="200"/>
      <c r="S776" s="200"/>
      <c r="T776" s="200"/>
      <c r="U776" s="200"/>
      <c r="V776" s="200"/>
      <c r="W776" s="200"/>
      <c r="X776" s="200"/>
      <c r="Y776" s="200"/>
      <c r="Z776" s="200"/>
    </row>
    <row r="777" spans="1:26" ht="15.75" customHeight="1" x14ac:dyDescent="0.35">
      <c r="A777" s="200"/>
      <c r="B777" s="200"/>
      <c r="C777" s="200"/>
      <c r="D777" s="200"/>
      <c r="E777" s="200"/>
      <c r="F777" s="200"/>
      <c r="G777" s="200"/>
      <c r="H777" s="200"/>
      <c r="I777" s="200"/>
      <c r="J777" s="200"/>
      <c r="K777" s="200"/>
      <c r="L777" s="200"/>
      <c r="M777" s="200"/>
      <c r="N777" s="200"/>
      <c r="O777" s="200"/>
      <c r="P777" s="200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</row>
    <row r="778" spans="1:26" ht="15.75" customHeight="1" x14ac:dyDescent="0.35">
      <c r="A778" s="200"/>
      <c r="B778" s="200"/>
      <c r="C778" s="200"/>
      <c r="D778" s="200"/>
      <c r="E778" s="200"/>
      <c r="F778" s="200"/>
      <c r="G778" s="200"/>
      <c r="H778" s="200"/>
      <c r="I778" s="200"/>
      <c r="J778" s="200"/>
      <c r="K778" s="200"/>
      <c r="L778" s="200"/>
      <c r="M778" s="200"/>
      <c r="N778" s="200"/>
      <c r="O778" s="200"/>
      <c r="P778" s="200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</row>
    <row r="779" spans="1:26" ht="15.75" customHeight="1" x14ac:dyDescent="0.35">
      <c r="A779" s="200"/>
      <c r="B779" s="200"/>
      <c r="C779" s="200"/>
      <c r="D779" s="200"/>
      <c r="E779" s="200"/>
      <c r="F779" s="200"/>
      <c r="G779" s="200"/>
      <c r="H779" s="200"/>
      <c r="I779" s="200"/>
      <c r="J779" s="200"/>
      <c r="K779" s="200"/>
      <c r="L779" s="200"/>
      <c r="M779" s="200"/>
      <c r="N779" s="200"/>
      <c r="O779" s="200"/>
      <c r="P779" s="200"/>
      <c r="Q779" s="200"/>
      <c r="R779" s="200"/>
      <c r="S779" s="200"/>
      <c r="T779" s="200"/>
      <c r="U779" s="200"/>
      <c r="V779" s="200"/>
      <c r="W779" s="200"/>
      <c r="X779" s="200"/>
      <c r="Y779" s="200"/>
      <c r="Z779" s="200"/>
    </row>
    <row r="780" spans="1:26" ht="15.75" customHeight="1" x14ac:dyDescent="0.35">
      <c r="A780" s="200"/>
      <c r="B780" s="200"/>
      <c r="C780" s="200"/>
      <c r="D780" s="200"/>
      <c r="E780" s="200"/>
      <c r="F780" s="200"/>
      <c r="G780" s="200"/>
      <c r="H780" s="200"/>
      <c r="I780" s="200"/>
      <c r="J780" s="200"/>
      <c r="K780" s="200"/>
      <c r="L780" s="200"/>
      <c r="M780" s="200"/>
      <c r="N780" s="200"/>
      <c r="O780" s="200"/>
      <c r="P780" s="200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</row>
    <row r="781" spans="1:26" ht="15.75" customHeight="1" x14ac:dyDescent="0.35">
      <c r="A781" s="200"/>
      <c r="B781" s="200"/>
      <c r="C781" s="200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  <c r="P781" s="200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</row>
    <row r="782" spans="1:26" ht="15.75" customHeight="1" x14ac:dyDescent="0.35">
      <c r="A782" s="200"/>
      <c r="B782" s="200"/>
      <c r="C782" s="200"/>
      <c r="D782" s="200"/>
      <c r="E782" s="200"/>
      <c r="F782" s="200"/>
      <c r="G782" s="200"/>
      <c r="H782" s="200"/>
      <c r="I782" s="200"/>
      <c r="J782" s="200"/>
      <c r="K782" s="200"/>
      <c r="L782" s="200"/>
      <c r="M782" s="200"/>
      <c r="N782" s="200"/>
      <c r="O782" s="200"/>
      <c r="P782" s="200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</row>
    <row r="783" spans="1:26" ht="15.75" customHeight="1" x14ac:dyDescent="0.35">
      <c r="A783" s="200"/>
      <c r="B783" s="200"/>
      <c r="C783" s="200"/>
      <c r="D783" s="200"/>
      <c r="E783" s="200"/>
      <c r="F783" s="200"/>
      <c r="G783" s="200"/>
      <c r="H783" s="200"/>
      <c r="I783" s="200"/>
      <c r="J783" s="200"/>
      <c r="K783" s="200"/>
      <c r="L783" s="200"/>
      <c r="M783" s="200"/>
      <c r="N783" s="200"/>
      <c r="O783" s="200"/>
      <c r="P783" s="200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</row>
    <row r="784" spans="1:26" ht="15.75" customHeight="1" x14ac:dyDescent="0.35">
      <c r="A784" s="200"/>
      <c r="B784" s="200"/>
      <c r="C784" s="200"/>
      <c r="D784" s="200"/>
      <c r="E784" s="200"/>
      <c r="F784" s="200"/>
      <c r="G784" s="200"/>
      <c r="H784" s="200"/>
      <c r="I784" s="200"/>
      <c r="J784" s="200"/>
      <c r="K784" s="200"/>
      <c r="L784" s="200"/>
      <c r="M784" s="200"/>
      <c r="N784" s="200"/>
      <c r="O784" s="200"/>
      <c r="P784" s="200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</row>
    <row r="785" spans="1:26" ht="15.75" customHeight="1" x14ac:dyDescent="0.35">
      <c r="A785" s="200"/>
      <c r="B785" s="200"/>
      <c r="C785" s="200"/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P785" s="200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</row>
    <row r="786" spans="1:26" ht="15.75" customHeight="1" x14ac:dyDescent="0.35">
      <c r="A786" s="200"/>
      <c r="B786" s="200"/>
      <c r="C786" s="200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P786" s="200"/>
      <c r="Q786" s="200"/>
      <c r="R786" s="200"/>
      <c r="S786" s="200"/>
      <c r="T786" s="200"/>
      <c r="U786" s="200"/>
      <c r="V786" s="200"/>
      <c r="W786" s="200"/>
      <c r="X786" s="200"/>
      <c r="Y786" s="200"/>
      <c r="Z786" s="200"/>
    </row>
    <row r="787" spans="1:26" ht="15.75" customHeight="1" x14ac:dyDescent="0.35">
      <c r="A787" s="200"/>
      <c r="B787" s="200"/>
      <c r="C787" s="200"/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P787" s="200"/>
      <c r="Q787" s="200"/>
      <c r="R787" s="200"/>
      <c r="S787" s="200"/>
      <c r="T787" s="200"/>
      <c r="U787" s="200"/>
      <c r="V787" s="200"/>
      <c r="W787" s="200"/>
      <c r="X787" s="200"/>
      <c r="Y787" s="200"/>
      <c r="Z787" s="200"/>
    </row>
    <row r="788" spans="1:26" ht="15.75" customHeight="1" x14ac:dyDescent="0.35">
      <c r="A788" s="200"/>
      <c r="B788" s="200"/>
      <c r="C788" s="200"/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</row>
    <row r="789" spans="1:26" ht="15.75" customHeight="1" x14ac:dyDescent="0.35">
      <c r="A789" s="200"/>
      <c r="B789" s="200"/>
      <c r="C789" s="200"/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0"/>
      <c r="U789" s="200"/>
      <c r="V789" s="200"/>
      <c r="W789" s="200"/>
      <c r="X789" s="200"/>
      <c r="Y789" s="200"/>
      <c r="Z789" s="200"/>
    </row>
    <row r="790" spans="1:26" ht="15.75" customHeight="1" x14ac:dyDescent="0.35">
      <c r="A790" s="200"/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  <c r="P790" s="200"/>
      <c r="Q790" s="200"/>
      <c r="R790" s="200"/>
      <c r="S790" s="200"/>
      <c r="T790" s="200"/>
      <c r="U790" s="200"/>
      <c r="V790" s="200"/>
      <c r="W790" s="200"/>
      <c r="X790" s="200"/>
      <c r="Y790" s="200"/>
      <c r="Z790" s="200"/>
    </row>
    <row r="791" spans="1:26" ht="15.75" customHeight="1" x14ac:dyDescent="0.35">
      <c r="A791" s="200"/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  <c r="P791" s="200"/>
      <c r="Q791" s="200"/>
      <c r="R791" s="200"/>
      <c r="S791" s="200"/>
      <c r="T791" s="200"/>
      <c r="U791" s="200"/>
      <c r="V791" s="200"/>
      <c r="W791" s="200"/>
      <c r="X791" s="200"/>
      <c r="Y791" s="200"/>
      <c r="Z791" s="200"/>
    </row>
    <row r="792" spans="1:26" ht="15.75" customHeight="1" x14ac:dyDescent="0.35">
      <c r="A792" s="200"/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  <c r="P792" s="200"/>
      <c r="Q792" s="200"/>
      <c r="R792" s="200"/>
      <c r="S792" s="200"/>
      <c r="T792" s="200"/>
      <c r="U792" s="200"/>
      <c r="V792" s="200"/>
      <c r="W792" s="200"/>
      <c r="X792" s="200"/>
      <c r="Y792" s="200"/>
      <c r="Z792" s="200"/>
    </row>
    <row r="793" spans="1:26" ht="15.75" customHeight="1" x14ac:dyDescent="0.35">
      <c r="A793" s="200"/>
      <c r="B793" s="200"/>
      <c r="C793" s="200"/>
      <c r="D793" s="200"/>
      <c r="E793" s="200"/>
      <c r="F793" s="200"/>
      <c r="G793" s="200"/>
      <c r="H793" s="200"/>
      <c r="I793" s="200"/>
      <c r="J793" s="200"/>
      <c r="K793" s="200"/>
      <c r="L793" s="200"/>
      <c r="M793" s="200"/>
      <c r="N793" s="200"/>
      <c r="O793" s="200"/>
      <c r="P793" s="200"/>
      <c r="Q793" s="200"/>
      <c r="R793" s="200"/>
      <c r="S793" s="200"/>
      <c r="T793" s="200"/>
      <c r="U793" s="200"/>
      <c r="V793" s="200"/>
      <c r="W793" s="200"/>
      <c r="X793" s="200"/>
      <c r="Y793" s="200"/>
      <c r="Z793" s="200"/>
    </row>
    <row r="794" spans="1:26" ht="15.75" customHeight="1" x14ac:dyDescent="0.35">
      <c r="A794" s="200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  <c r="N794" s="200"/>
      <c r="O794" s="200"/>
      <c r="P794" s="200"/>
      <c r="Q794" s="200"/>
      <c r="R794" s="200"/>
      <c r="S794" s="200"/>
      <c r="T794" s="200"/>
      <c r="U794" s="200"/>
      <c r="V794" s="200"/>
      <c r="W794" s="200"/>
      <c r="X794" s="200"/>
      <c r="Y794" s="200"/>
      <c r="Z794" s="200"/>
    </row>
    <row r="795" spans="1:26" ht="15.75" customHeight="1" x14ac:dyDescent="0.35">
      <c r="A795" s="200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  <c r="N795" s="200"/>
      <c r="O795" s="200"/>
      <c r="P795" s="200"/>
      <c r="Q795" s="200"/>
      <c r="R795" s="200"/>
      <c r="S795" s="200"/>
      <c r="T795" s="200"/>
      <c r="U795" s="200"/>
      <c r="V795" s="200"/>
      <c r="W795" s="200"/>
      <c r="X795" s="200"/>
      <c r="Y795" s="200"/>
      <c r="Z795" s="200"/>
    </row>
    <row r="796" spans="1:26" ht="15.75" customHeight="1" x14ac:dyDescent="0.35">
      <c r="A796" s="200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  <c r="N796" s="200"/>
      <c r="O796" s="200"/>
      <c r="P796" s="200"/>
      <c r="Q796" s="200"/>
      <c r="R796" s="200"/>
      <c r="S796" s="200"/>
      <c r="T796" s="200"/>
      <c r="U796" s="200"/>
      <c r="V796" s="200"/>
      <c r="W796" s="200"/>
      <c r="X796" s="200"/>
      <c r="Y796" s="200"/>
      <c r="Z796" s="200"/>
    </row>
    <row r="797" spans="1:26" ht="15.75" customHeight="1" x14ac:dyDescent="0.35">
      <c r="A797" s="200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  <c r="N797" s="200"/>
      <c r="O797" s="200"/>
      <c r="P797" s="200"/>
      <c r="Q797" s="200"/>
      <c r="R797" s="200"/>
      <c r="S797" s="200"/>
      <c r="T797" s="200"/>
      <c r="U797" s="200"/>
      <c r="V797" s="200"/>
      <c r="W797" s="200"/>
      <c r="X797" s="200"/>
      <c r="Y797" s="200"/>
      <c r="Z797" s="200"/>
    </row>
    <row r="798" spans="1:26" ht="15.75" customHeight="1" x14ac:dyDescent="0.35">
      <c r="A798" s="200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  <c r="N798" s="200"/>
      <c r="O798" s="200"/>
      <c r="P798" s="200"/>
      <c r="Q798" s="200"/>
      <c r="R798" s="200"/>
      <c r="S798" s="200"/>
      <c r="T798" s="200"/>
      <c r="U798" s="200"/>
      <c r="V798" s="200"/>
      <c r="W798" s="200"/>
      <c r="X798" s="200"/>
      <c r="Y798" s="200"/>
      <c r="Z798" s="200"/>
    </row>
    <row r="799" spans="1:26" ht="15.75" customHeight="1" x14ac:dyDescent="0.35">
      <c r="A799" s="200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  <c r="N799" s="200"/>
      <c r="O799" s="200"/>
      <c r="P799" s="200"/>
      <c r="Q799" s="200"/>
      <c r="R799" s="200"/>
      <c r="S799" s="200"/>
      <c r="T799" s="200"/>
      <c r="U799" s="200"/>
      <c r="V799" s="200"/>
      <c r="W799" s="200"/>
      <c r="X799" s="200"/>
      <c r="Y799" s="200"/>
      <c r="Z799" s="200"/>
    </row>
    <row r="800" spans="1:26" ht="15.75" customHeight="1" x14ac:dyDescent="0.35">
      <c r="A800" s="200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P800" s="200"/>
      <c r="Q800" s="200"/>
      <c r="R800" s="200"/>
      <c r="S800" s="200"/>
      <c r="T800" s="200"/>
      <c r="U800" s="200"/>
      <c r="V800" s="200"/>
      <c r="W800" s="200"/>
      <c r="X800" s="200"/>
      <c r="Y800" s="200"/>
      <c r="Z800" s="200"/>
    </row>
    <row r="801" spans="1:26" ht="15.75" customHeight="1" x14ac:dyDescent="0.35">
      <c r="A801" s="200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  <c r="N801" s="200"/>
      <c r="O801" s="200"/>
      <c r="P801" s="200"/>
      <c r="Q801" s="200"/>
      <c r="R801" s="200"/>
      <c r="S801" s="200"/>
      <c r="T801" s="200"/>
      <c r="U801" s="200"/>
      <c r="V801" s="200"/>
      <c r="W801" s="200"/>
      <c r="X801" s="200"/>
      <c r="Y801" s="200"/>
      <c r="Z801" s="200"/>
    </row>
    <row r="802" spans="1:26" ht="15.75" customHeight="1" x14ac:dyDescent="0.35">
      <c r="A802" s="200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  <c r="N802" s="200"/>
      <c r="O802" s="200"/>
      <c r="P802" s="200"/>
      <c r="Q802" s="200"/>
      <c r="R802" s="200"/>
      <c r="S802" s="200"/>
      <c r="T802" s="200"/>
      <c r="U802" s="200"/>
      <c r="V802" s="200"/>
      <c r="W802" s="200"/>
      <c r="X802" s="200"/>
      <c r="Y802" s="200"/>
      <c r="Z802" s="200"/>
    </row>
    <row r="803" spans="1:26" ht="15.75" customHeight="1" x14ac:dyDescent="0.35">
      <c r="A803" s="200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  <c r="N803" s="200"/>
      <c r="O803" s="200"/>
      <c r="P803" s="200"/>
      <c r="Q803" s="200"/>
      <c r="R803" s="200"/>
      <c r="S803" s="200"/>
      <c r="T803" s="200"/>
      <c r="U803" s="200"/>
      <c r="V803" s="200"/>
      <c r="W803" s="200"/>
      <c r="X803" s="200"/>
      <c r="Y803" s="200"/>
      <c r="Z803" s="200"/>
    </row>
    <row r="804" spans="1:26" ht="15.75" customHeight="1" x14ac:dyDescent="0.35">
      <c r="A804" s="200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  <c r="N804" s="200"/>
      <c r="O804" s="200"/>
      <c r="P804" s="200"/>
      <c r="Q804" s="200"/>
      <c r="R804" s="200"/>
      <c r="S804" s="200"/>
      <c r="T804" s="200"/>
      <c r="U804" s="200"/>
      <c r="V804" s="200"/>
      <c r="W804" s="200"/>
      <c r="X804" s="200"/>
      <c r="Y804" s="200"/>
      <c r="Z804" s="200"/>
    </row>
    <row r="805" spans="1:26" ht="15.75" customHeight="1" x14ac:dyDescent="0.35">
      <c r="A805" s="200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  <c r="N805" s="200"/>
      <c r="O805" s="200"/>
      <c r="P805" s="200"/>
      <c r="Q805" s="200"/>
      <c r="R805" s="200"/>
      <c r="S805" s="200"/>
      <c r="T805" s="200"/>
      <c r="U805" s="200"/>
      <c r="V805" s="200"/>
      <c r="W805" s="200"/>
      <c r="X805" s="200"/>
      <c r="Y805" s="200"/>
      <c r="Z805" s="200"/>
    </row>
    <row r="806" spans="1:26" ht="15.75" customHeight="1" x14ac:dyDescent="0.35">
      <c r="A806" s="200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  <c r="N806" s="200"/>
      <c r="O806" s="200"/>
      <c r="P806" s="200"/>
      <c r="Q806" s="200"/>
      <c r="R806" s="200"/>
      <c r="S806" s="200"/>
      <c r="T806" s="200"/>
      <c r="U806" s="200"/>
      <c r="V806" s="200"/>
      <c r="W806" s="200"/>
      <c r="X806" s="200"/>
      <c r="Y806" s="200"/>
      <c r="Z806" s="200"/>
    </row>
    <row r="807" spans="1:26" ht="15.75" customHeight="1" x14ac:dyDescent="0.35">
      <c r="A807" s="200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  <c r="N807" s="200"/>
      <c r="O807" s="200"/>
      <c r="P807" s="200"/>
      <c r="Q807" s="200"/>
      <c r="R807" s="200"/>
      <c r="S807" s="200"/>
      <c r="T807" s="200"/>
      <c r="U807" s="200"/>
      <c r="V807" s="200"/>
      <c r="W807" s="200"/>
      <c r="X807" s="200"/>
      <c r="Y807" s="200"/>
      <c r="Z807" s="200"/>
    </row>
    <row r="808" spans="1:26" ht="15.75" customHeight="1" x14ac:dyDescent="0.35">
      <c r="A808" s="200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  <c r="N808" s="200"/>
      <c r="O808" s="200"/>
      <c r="P808" s="200"/>
      <c r="Q808" s="200"/>
      <c r="R808" s="200"/>
      <c r="S808" s="200"/>
      <c r="T808" s="200"/>
      <c r="U808" s="200"/>
      <c r="V808" s="200"/>
      <c r="W808" s="200"/>
      <c r="X808" s="200"/>
      <c r="Y808" s="200"/>
      <c r="Z808" s="200"/>
    </row>
    <row r="809" spans="1:26" ht="15.75" customHeight="1" x14ac:dyDescent="0.35">
      <c r="A809" s="200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  <c r="N809" s="200"/>
      <c r="O809" s="200"/>
      <c r="P809" s="200"/>
      <c r="Q809" s="200"/>
      <c r="R809" s="200"/>
      <c r="S809" s="200"/>
      <c r="T809" s="200"/>
      <c r="U809" s="200"/>
      <c r="V809" s="200"/>
      <c r="W809" s="200"/>
      <c r="X809" s="200"/>
      <c r="Y809" s="200"/>
      <c r="Z809" s="200"/>
    </row>
    <row r="810" spans="1:26" ht="15.75" customHeight="1" x14ac:dyDescent="0.35">
      <c r="A810" s="200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  <c r="N810" s="200"/>
      <c r="O810" s="200"/>
      <c r="P810" s="200"/>
      <c r="Q810" s="200"/>
      <c r="R810" s="200"/>
      <c r="S810" s="200"/>
      <c r="T810" s="200"/>
      <c r="U810" s="200"/>
      <c r="V810" s="200"/>
      <c r="W810" s="200"/>
      <c r="X810" s="200"/>
      <c r="Y810" s="200"/>
      <c r="Z810" s="200"/>
    </row>
    <row r="811" spans="1:26" ht="15.75" customHeight="1" x14ac:dyDescent="0.35">
      <c r="A811" s="200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P811" s="200"/>
      <c r="Q811" s="200"/>
      <c r="R811" s="200"/>
      <c r="S811" s="200"/>
      <c r="T811" s="200"/>
      <c r="U811" s="200"/>
      <c r="V811" s="200"/>
      <c r="W811" s="200"/>
      <c r="X811" s="200"/>
      <c r="Y811" s="200"/>
      <c r="Z811" s="200"/>
    </row>
    <row r="812" spans="1:26" ht="15.75" customHeight="1" x14ac:dyDescent="0.35">
      <c r="A812" s="200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  <c r="N812" s="200"/>
      <c r="O812" s="200"/>
      <c r="P812" s="200"/>
      <c r="Q812" s="200"/>
      <c r="R812" s="200"/>
      <c r="S812" s="200"/>
      <c r="T812" s="200"/>
      <c r="U812" s="200"/>
      <c r="V812" s="200"/>
      <c r="W812" s="200"/>
      <c r="X812" s="200"/>
      <c r="Y812" s="200"/>
      <c r="Z812" s="200"/>
    </row>
    <row r="813" spans="1:26" ht="15.75" customHeight="1" x14ac:dyDescent="0.35">
      <c r="A813" s="200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  <c r="N813" s="200"/>
      <c r="O813" s="200"/>
      <c r="P813" s="200"/>
      <c r="Q813" s="200"/>
      <c r="R813" s="200"/>
      <c r="S813" s="200"/>
      <c r="T813" s="200"/>
      <c r="U813" s="200"/>
      <c r="V813" s="200"/>
      <c r="W813" s="200"/>
      <c r="X813" s="200"/>
      <c r="Y813" s="200"/>
      <c r="Z813" s="200"/>
    </row>
    <row r="814" spans="1:26" ht="15.75" customHeight="1" x14ac:dyDescent="0.35">
      <c r="A814" s="200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  <c r="P814" s="200"/>
      <c r="Q814" s="200"/>
      <c r="R814" s="200"/>
      <c r="S814" s="200"/>
      <c r="T814" s="200"/>
      <c r="U814" s="200"/>
      <c r="V814" s="200"/>
      <c r="W814" s="200"/>
      <c r="X814" s="200"/>
      <c r="Y814" s="200"/>
      <c r="Z814" s="200"/>
    </row>
    <row r="815" spans="1:26" ht="15.75" customHeight="1" x14ac:dyDescent="0.35">
      <c r="A815" s="200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  <c r="N815" s="200"/>
      <c r="O815" s="200"/>
      <c r="P815" s="200"/>
      <c r="Q815" s="200"/>
      <c r="R815" s="200"/>
      <c r="S815" s="200"/>
      <c r="T815" s="200"/>
      <c r="U815" s="200"/>
      <c r="V815" s="200"/>
      <c r="W815" s="200"/>
      <c r="X815" s="200"/>
      <c r="Y815" s="200"/>
      <c r="Z815" s="200"/>
    </row>
    <row r="816" spans="1:26" ht="15.75" customHeight="1" x14ac:dyDescent="0.35">
      <c r="A816" s="200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  <c r="N816" s="200"/>
      <c r="O816" s="200"/>
      <c r="P816" s="200"/>
      <c r="Q816" s="200"/>
      <c r="R816" s="200"/>
      <c r="S816" s="200"/>
      <c r="T816" s="200"/>
      <c r="U816" s="200"/>
      <c r="V816" s="200"/>
      <c r="W816" s="200"/>
      <c r="X816" s="200"/>
      <c r="Y816" s="200"/>
      <c r="Z816" s="200"/>
    </row>
    <row r="817" spans="1:26" ht="15.75" customHeight="1" x14ac:dyDescent="0.35">
      <c r="A817" s="200"/>
      <c r="B817" s="200"/>
      <c r="C817" s="200"/>
      <c r="D817" s="200"/>
      <c r="E817" s="200"/>
      <c r="F817" s="200"/>
      <c r="G817" s="200"/>
      <c r="H817" s="200"/>
      <c r="I817" s="200"/>
      <c r="J817" s="200"/>
      <c r="K817" s="200"/>
      <c r="L817" s="200"/>
      <c r="M817" s="200"/>
      <c r="N817" s="200"/>
      <c r="O817" s="200"/>
      <c r="P817" s="200"/>
      <c r="Q817" s="200"/>
      <c r="R817" s="200"/>
      <c r="S817" s="200"/>
      <c r="T817" s="200"/>
      <c r="U817" s="200"/>
      <c r="V817" s="200"/>
      <c r="W817" s="200"/>
      <c r="X817" s="200"/>
      <c r="Y817" s="200"/>
      <c r="Z817" s="200"/>
    </row>
    <row r="818" spans="1:26" ht="15.75" customHeight="1" x14ac:dyDescent="0.35">
      <c r="A818" s="200"/>
      <c r="B818" s="200"/>
      <c r="C818" s="200"/>
      <c r="D818" s="200"/>
      <c r="E818" s="200"/>
      <c r="F818" s="200"/>
      <c r="G818" s="200"/>
      <c r="H818" s="200"/>
      <c r="I818" s="200"/>
      <c r="J818" s="200"/>
      <c r="K818" s="200"/>
      <c r="L818" s="200"/>
      <c r="M818" s="200"/>
      <c r="N818" s="200"/>
      <c r="O818" s="200"/>
      <c r="P818" s="200"/>
      <c r="Q818" s="200"/>
      <c r="R818" s="200"/>
      <c r="S818" s="200"/>
      <c r="T818" s="200"/>
      <c r="U818" s="200"/>
      <c r="V818" s="200"/>
      <c r="W818" s="200"/>
      <c r="X818" s="200"/>
      <c r="Y818" s="200"/>
      <c r="Z818" s="200"/>
    </row>
    <row r="819" spans="1:26" ht="15.75" customHeight="1" x14ac:dyDescent="0.35">
      <c r="A819" s="200"/>
      <c r="B819" s="200"/>
      <c r="C819" s="200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  <c r="P819" s="200"/>
      <c r="Q819" s="200"/>
      <c r="R819" s="200"/>
      <c r="S819" s="200"/>
      <c r="T819" s="200"/>
      <c r="U819" s="200"/>
      <c r="V819" s="200"/>
      <c r="W819" s="200"/>
      <c r="X819" s="200"/>
      <c r="Y819" s="200"/>
      <c r="Z819" s="200"/>
    </row>
    <row r="820" spans="1:26" ht="15.75" customHeight="1" x14ac:dyDescent="0.35">
      <c r="A820" s="200"/>
      <c r="B820" s="200"/>
      <c r="C820" s="200"/>
      <c r="D820" s="200"/>
      <c r="E820" s="200"/>
      <c r="F820" s="200"/>
      <c r="G820" s="200"/>
      <c r="H820" s="200"/>
      <c r="I820" s="200"/>
      <c r="J820" s="200"/>
      <c r="K820" s="200"/>
      <c r="L820" s="200"/>
      <c r="M820" s="200"/>
      <c r="N820" s="200"/>
      <c r="O820" s="200"/>
      <c r="P820" s="200"/>
      <c r="Q820" s="200"/>
      <c r="R820" s="200"/>
      <c r="S820" s="200"/>
      <c r="T820" s="200"/>
      <c r="U820" s="200"/>
      <c r="V820" s="200"/>
      <c r="W820" s="200"/>
      <c r="X820" s="200"/>
      <c r="Y820" s="200"/>
      <c r="Z820" s="200"/>
    </row>
    <row r="821" spans="1:26" ht="15.75" customHeight="1" x14ac:dyDescent="0.35">
      <c r="A821" s="200"/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P821" s="200"/>
      <c r="Q821" s="200"/>
      <c r="R821" s="200"/>
      <c r="S821" s="200"/>
      <c r="T821" s="200"/>
      <c r="U821" s="200"/>
      <c r="V821" s="200"/>
      <c r="W821" s="200"/>
      <c r="X821" s="200"/>
      <c r="Y821" s="200"/>
      <c r="Z821" s="200"/>
    </row>
    <row r="822" spans="1:26" ht="15.75" customHeight="1" x14ac:dyDescent="0.35">
      <c r="A822" s="200"/>
      <c r="B822" s="200"/>
      <c r="C822" s="200"/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P822" s="200"/>
      <c r="Q822" s="200"/>
      <c r="R822" s="200"/>
      <c r="S822" s="200"/>
      <c r="T822" s="200"/>
      <c r="U822" s="200"/>
      <c r="V822" s="200"/>
      <c r="W822" s="200"/>
      <c r="X822" s="200"/>
      <c r="Y822" s="200"/>
      <c r="Z822" s="200"/>
    </row>
    <row r="823" spans="1:26" ht="15.75" customHeight="1" x14ac:dyDescent="0.35">
      <c r="A823" s="200"/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P823" s="200"/>
      <c r="Q823" s="200"/>
      <c r="R823" s="200"/>
      <c r="S823" s="200"/>
      <c r="T823" s="200"/>
      <c r="U823" s="200"/>
      <c r="V823" s="200"/>
      <c r="W823" s="200"/>
      <c r="X823" s="200"/>
      <c r="Y823" s="200"/>
      <c r="Z823" s="200"/>
    </row>
    <row r="824" spans="1:26" ht="15.75" customHeight="1" x14ac:dyDescent="0.35">
      <c r="A824" s="200"/>
      <c r="B824" s="200"/>
      <c r="C824" s="200"/>
      <c r="D824" s="200"/>
      <c r="E824" s="200"/>
      <c r="F824" s="200"/>
      <c r="G824" s="200"/>
      <c r="H824" s="200"/>
      <c r="I824" s="200"/>
      <c r="J824" s="200"/>
      <c r="K824" s="200"/>
      <c r="L824" s="200"/>
      <c r="M824" s="200"/>
      <c r="N824" s="200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</row>
    <row r="825" spans="1:26" ht="15.75" customHeight="1" x14ac:dyDescent="0.35">
      <c r="A825" s="200"/>
      <c r="B825" s="200"/>
      <c r="C825" s="200"/>
      <c r="D825" s="200"/>
      <c r="E825" s="200"/>
      <c r="F825" s="200"/>
      <c r="G825" s="200"/>
      <c r="H825" s="200"/>
      <c r="I825" s="200"/>
      <c r="J825" s="200"/>
      <c r="K825" s="200"/>
      <c r="L825" s="200"/>
      <c r="M825" s="200"/>
      <c r="N825" s="200"/>
      <c r="O825" s="200"/>
      <c r="P825" s="200"/>
      <c r="Q825" s="200"/>
      <c r="R825" s="200"/>
      <c r="S825" s="200"/>
      <c r="T825" s="200"/>
      <c r="U825" s="200"/>
      <c r="V825" s="200"/>
      <c r="W825" s="200"/>
      <c r="X825" s="200"/>
      <c r="Y825" s="200"/>
      <c r="Z825" s="200"/>
    </row>
    <row r="826" spans="1:26" ht="15.75" customHeight="1" x14ac:dyDescent="0.35">
      <c r="A826" s="200"/>
      <c r="B826" s="200"/>
      <c r="C826" s="200"/>
      <c r="D826" s="200"/>
      <c r="E826" s="200"/>
      <c r="F826" s="200"/>
      <c r="G826" s="200"/>
      <c r="H826" s="200"/>
      <c r="I826" s="200"/>
      <c r="J826" s="200"/>
      <c r="K826" s="200"/>
      <c r="L826" s="200"/>
      <c r="M826" s="200"/>
      <c r="N826" s="200"/>
      <c r="O826" s="200"/>
      <c r="P826" s="200"/>
      <c r="Q826" s="200"/>
      <c r="R826" s="200"/>
      <c r="S826" s="200"/>
      <c r="T826" s="200"/>
      <c r="U826" s="200"/>
      <c r="V826" s="200"/>
      <c r="W826" s="200"/>
      <c r="X826" s="200"/>
      <c r="Y826" s="200"/>
      <c r="Z826" s="200"/>
    </row>
    <row r="827" spans="1:26" ht="15.75" customHeight="1" x14ac:dyDescent="0.35">
      <c r="A827" s="200"/>
      <c r="B827" s="200"/>
      <c r="C827" s="200"/>
      <c r="D827" s="200"/>
      <c r="E827" s="200"/>
      <c r="F827" s="200"/>
      <c r="G827" s="200"/>
      <c r="H827" s="200"/>
      <c r="I827" s="200"/>
      <c r="J827" s="200"/>
      <c r="K827" s="200"/>
      <c r="L827" s="200"/>
      <c r="M827" s="200"/>
      <c r="N827" s="200"/>
      <c r="O827" s="200"/>
      <c r="P827" s="200"/>
      <c r="Q827" s="200"/>
      <c r="R827" s="200"/>
      <c r="S827" s="200"/>
      <c r="T827" s="200"/>
      <c r="U827" s="200"/>
      <c r="V827" s="200"/>
      <c r="W827" s="200"/>
      <c r="X827" s="200"/>
      <c r="Y827" s="200"/>
      <c r="Z827" s="200"/>
    </row>
    <row r="828" spans="1:26" ht="15.75" customHeight="1" x14ac:dyDescent="0.35">
      <c r="A828" s="200"/>
      <c r="B828" s="200"/>
      <c r="C828" s="200"/>
      <c r="D828" s="200"/>
      <c r="E828" s="200"/>
      <c r="F828" s="200"/>
      <c r="G828" s="200"/>
      <c r="H828" s="200"/>
      <c r="I828" s="200"/>
      <c r="J828" s="200"/>
      <c r="K828" s="200"/>
      <c r="L828" s="200"/>
      <c r="M828" s="200"/>
      <c r="N828" s="200"/>
      <c r="O828" s="200"/>
      <c r="P828" s="200"/>
      <c r="Q828" s="200"/>
      <c r="R828" s="200"/>
      <c r="S828" s="200"/>
      <c r="T828" s="200"/>
      <c r="U828" s="200"/>
      <c r="V828" s="200"/>
      <c r="W828" s="200"/>
      <c r="X828" s="200"/>
      <c r="Y828" s="200"/>
      <c r="Z828" s="200"/>
    </row>
    <row r="829" spans="1:26" ht="15.75" customHeight="1" x14ac:dyDescent="0.35">
      <c r="A829" s="200"/>
      <c r="B829" s="200"/>
      <c r="C829" s="200"/>
      <c r="D829" s="200"/>
      <c r="E829" s="200"/>
      <c r="F829" s="200"/>
      <c r="G829" s="200"/>
      <c r="H829" s="200"/>
      <c r="I829" s="200"/>
      <c r="J829" s="200"/>
      <c r="K829" s="200"/>
      <c r="L829" s="200"/>
      <c r="M829" s="200"/>
      <c r="N829" s="200"/>
      <c r="O829" s="200"/>
      <c r="P829" s="200"/>
      <c r="Q829" s="200"/>
      <c r="R829" s="200"/>
      <c r="S829" s="200"/>
      <c r="T829" s="200"/>
      <c r="U829" s="200"/>
      <c r="V829" s="200"/>
      <c r="W829" s="200"/>
      <c r="X829" s="200"/>
      <c r="Y829" s="200"/>
      <c r="Z829" s="200"/>
    </row>
    <row r="830" spans="1:26" ht="15.75" customHeight="1" x14ac:dyDescent="0.35">
      <c r="A830" s="200"/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</row>
    <row r="831" spans="1:26" ht="15.75" customHeight="1" x14ac:dyDescent="0.35">
      <c r="A831" s="200"/>
      <c r="B831" s="200"/>
      <c r="C831" s="200"/>
      <c r="D831" s="200"/>
      <c r="E831" s="200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</row>
    <row r="832" spans="1:26" ht="15.75" customHeight="1" x14ac:dyDescent="0.35">
      <c r="A832" s="200"/>
      <c r="B832" s="200"/>
      <c r="C832" s="200"/>
      <c r="D832" s="200"/>
      <c r="E832" s="200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P832" s="200"/>
      <c r="Q832" s="200"/>
      <c r="R832" s="200"/>
      <c r="S832" s="200"/>
      <c r="T832" s="200"/>
      <c r="U832" s="200"/>
      <c r="V832" s="200"/>
      <c r="W832" s="200"/>
      <c r="X832" s="200"/>
      <c r="Y832" s="200"/>
      <c r="Z832" s="200"/>
    </row>
    <row r="833" spans="1:26" ht="15.75" customHeight="1" x14ac:dyDescent="0.35">
      <c r="A833" s="200"/>
      <c r="B833" s="200"/>
      <c r="C833" s="200"/>
      <c r="D833" s="200"/>
      <c r="E833" s="200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P833" s="200"/>
      <c r="Q833" s="200"/>
      <c r="R833" s="200"/>
      <c r="S833" s="200"/>
      <c r="T833" s="200"/>
      <c r="U833" s="200"/>
      <c r="V833" s="200"/>
      <c r="W833" s="200"/>
      <c r="X833" s="200"/>
      <c r="Y833" s="200"/>
      <c r="Z833" s="200"/>
    </row>
    <row r="834" spans="1:26" ht="15.75" customHeight="1" x14ac:dyDescent="0.35">
      <c r="A834" s="200"/>
      <c r="B834" s="200"/>
      <c r="C834" s="200"/>
      <c r="D834" s="200"/>
      <c r="E834" s="200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P834" s="200"/>
      <c r="Q834" s="200"/>
      <c r="R834" s="200"/>
      <c r="S834" s="200"/>
      <c r="T834" s="200"/>
      <c r="U834" s="200"/>
      <c r="V834" s="200"/>
      <c r="W834" s="200"/>
      <c r="X834" s="200"/>
      <c r="Y834" s="200"/>
      <c r="Z834" s="200"/>
    </row>
    <row r="835" spans="1:26" ht="15.75" customHeight="1" x14ac:dyDescent="0.35">
      <c r="A835" s="200"/>
      <c r="B835" s="200"/>
      <c r="C835" s="200"/>
      <c r="D835" s="200"/>
      <c r="E835" s="200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P835" s="200"/>
      <c r="Q835" s="200"/>
      <c r="R835" s="200"/>
      <c r="S835" s="200"/>
      <c r="T835" s="200"/>
      <c r="U835" s="200"/>
      <c r="V835" s="200"/>
      <c r="W835" s="200"/>
      <c r="X835" s="200"/>
      <c r="Y835" s="200"/>
      <c r="Z835" s="200"/>
    </row>
    <row r="836" spans="1:26" ht="15.75" customHeight="1" x14ac:dyDescent="0.35">
      <c r="A836" s="200"/>
      <c r="B836" s="200"/>
      <c r="C836" s="200"/>
      <c r="D836" s="200"/>
      <c r="E836" s="200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P836" s="200"/>
      <c r="Q836" s="200"/>
      <c r="R836" s="200"/>
      <c r="S836" s="200"/>
      <c r="T836" s="200"/>
      <c r="U836" s="200"/>
      <c r="V836" s="200"/>
      <c r="W836" s="200"/>
      <c r="X836" s="200"/>
      <c r="Y836" s="200"/>
      <c r="Z836" s="200"/>
    </row>
    <row r="837" spans="1:26" ht="15.75" customHeight="1" x14ac:dyDescent="0.35">
      <c r="A837" s="200"/>
      <c r="B837" s="200"/>
      <c r="C837" s="200"/>
      <c r="D837" s="200"/>
      <c r="E837" s="200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P837" s="200"/>
      <c r="Q837" s="200"/>
      <c r="R837" s="200"/>
      <c r="S837" s="200"/>
      <c r="T837" s="200"/>
      <c r="U837" s="200"/>
      <c r="V837" s="200"/>
      <c r="W837" s="200"/>
      <c r="X837" s="200"/>
      <c r="Y837" s="200"/>
      <c r="Z837" s="200"/>
    </row>
    <row r="838" spans="1:26" ht="15.75" customHeight="1" x14ac:dyDescent="0.35">
      <c r="A838" s="200"/>
      <c r="B838" s="200"/>
      <c r="C838" s="200"/>
      <c r="D838" s="200"/>
      <c r="E838" s="200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P838" s="200"/>
      <c r="Q838" s="200"/>
      <c r="R838" s="200"/>
      <c r="S838" s="200"/>
      <c r="T838" s="200"/>
      <c r="U838" s="200"/>
      <c r="V838" s="200"/>
      <c r="W838" s="200"/>
      <c r="X838" s="200"/>
      <c r="Y838" s="200"/>
      <c r="Z838" s="200"/>
    </row>
    <row r="839" spans="1:26" ht="15.75" customHeight="1" x14ac:dyDescent="0.35">
      <c r="A839" s="200"/>
      <c r="B839" s="200"/>
      <c r="C839" s="200"/>
      <c r="D839" s="200"/>
      <c r="E839" s="200"/>
      <c r="F839" s="200"/>
      <c r="G839" s="200"/>
      <c r="H839" s="200"/>
      <c r="I839" s="200"/>
      <c r="J839" s="200"/>
      <c r="K839" s="200"/>
      <c r="L839" s="200"/>
      <c r="M839" s="200"/>
      <c r="N839" s="200"/>
      <c r="O839" s="200"/>
      <c r="P839" s="200"/>
      <c r="Q839" s="200"/>
      <c r="R839" s="200"/>
      <c r="S839" s="200"/>
      <c r="T839" s="200"/>
      <c r="U839" s="200"/>
      <c r="V839" s="200"/>
      <c r="W839" s="200"/>
      <c r="X839" s="200"/>
      <c r="Y839" s="200"/>
      <c r="Z839" s="200"/>
    </row>
    <row r="840" spans="1:26" ht="15.75" customHeight="1" x14ac:dyDescent="0.35">
      <c r="A840" s="200"/>
      <c r="B840" s="200"/>
      <c r="C840" s="200"/>
      <c r="D840" s="200"/>
      <c r="E840" s="200"/>
      <c r="F840" s="200"/>
      <c r="G840" s="200"/>
      <c r="H840" s="200"/>
      <c r="I840" s="200"/>
      <c r="J840" s="200"/>
      <c r="K840" s="200"/>
      <c r="L840" s="200"/>
      <c r="M840" s="200"/>
      <c r="N840" s="200"/>
      <c r="O840" s="200"/>
      <c r="P840" s="200"/>
      <c r="Q840" s="200"/>
      <c r="R840" s="200"/>
      <c r="S840" s="200"/>
      <c r="T840" s="200"/>
      <c r="U840" s="200"/>
      <c r="V840" s="200"/>
      <c r="W840" s="200"/>
      <c r="X840" s="200"/>
      <c r="Y840" s="200"/>
      <c r="Z840" s="200"/>
    </row>
    <row r="841" spans="1:26" ht="15.75" customHeight="1" x14ac:dyDescent="0.35">
      <c r="A841" s="200"/>
      <c r="B841" s="200"/>
      <c r="C841" s="200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  <c r="P841" s="200"/>
      <c r="Q841" s="200"/>
      <c r="R841" s="200"/>
      <c r="S841" s="200"/>
      <c r="T841" s="200"/>
      <c r="U841" s="200"/>
      <c r="V841" s="200"/>
      <c r="W841" s="200"/>
      <c r="X841" s="200"/>
      <c r="Y841" s="200"/>
      <c r="Z841" s="200"/>
    </row>
    <row r="842" spans="1:26" ht="15.75" customHeight="1" x14ac:dyDescent="0.35">
      <c r="A842" s="200"/>
      <c r="B842" s="200"/>
      <c r="C842" s="200"/>
      <c r="D842" s="200"/>
      <c r="E842" s="200"/>
      <c r="F842" s="200"/>
      <c r="G842" s="200"/>
      <c r="H842" s="200"/>
      <c r="I842" s="200"/>
      <c r="J842" s="200"/>
      <c r="K842" s="200"/>
      <c r="L842" s="200"/>
      <c r="M842" s="200"/>
      <c r="N842" s="200"/>
      <c r="O842" s="200"/>
      <c r="P842" s="200"/>
      <c r="Q842" s="200"/>
      <c r="R842" s="200"/>
      <c r="S842" s="200"/>
      <c r="T842" s="200"/>
      <c r="U842" s="200"/>
      <c r="V842" s="200"/>
      <c r="W842" s="200"/>
      <c r="X842" s="200"/>
      <c r="Y842" s="200"/>
      <c r="Z842" s="200"/>
    </row>
    <row r="843" spans="1:26" ht="15.75" customHeight="1" x14ac:dyDescent="0.35">
      <c r="A843" s="200"/>
      <c r="B843" s="200"/>
      <c r="C843" s="200"/>
      <c r="D843" s="200"/>
      <c r="E843" s="200"/>
      <c r="F843" s="200"/>
      <c r="G843" s="200"/>
      <c r="H843" s="200"/>
      <c r="I843" s="200"/>
      <c r="J843" s="200"/>
      <c r="K843" s="200"/>
      <c r="L843" s="200"/>
      <c r="M843" s="200"/>
      <c r="N843" s="200"/>
      <c r="O843" s="200"/>
      <c r="P843" s="200"/>
      <c r="Q843" s="200"/>
      <c r="R843" s="200"/>
      <c r="S843" s="200"/>
      <c r="T843" s="200"/>
      <c r="U843" s="200"/>
      <c r="V843" s="200"/>
      <c r="W843" s="200"/>
      <c r="X843" s="200"/>
      <c r="Y843" s="200"/>
      <c r="Z843" s="200"/>
    </row>
    <row r="844" spans="1:26" ht="15.75" customHeight="1" x14ac:dyDescent="0.35">
      <c r="A844" s="200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  <c r="N844" s="200"/>
      <c r="O844" s="200"/>
      <c r="P844" s="200"/>
      <c r="Q844" s="200"/>
      <c r="R844" s="200"/>
      <c r="S844" s="200"/>
      <c r="T844" s="200"/>
      <c r="U844" s="200"/>
      <c r="V844" s="200"/>
      <c r="W844" s="200"/>
      <c r="X844" s="200"/>
      <c r="Y844" s="200"/>
      <c r="Z844" s="200"/>
    </row>
    <row r="845" spans="1:26" ht="15.75" customHeight="1" x14ac:dyDescent="0.35">
      <c r="A845" s="200"/>
      <c r="B845" s="200"/>
      <c r="C845" s="200"/>
      <c r="D845" s="200"/>
      <c r="E845" s="200"/>
      <c r="F845" s="200"/>
      <c r="G845" s="200"/>
      <c r="H845" s="200"/>
      <c r="I845" s="200"/>
      <c r="J845" s="200"/>
      <c r="K845" s="200"/>
      <c r="L845" s="200"/>
      <c r="M845" s="200"/>
      <c r="N845" s="200"/>
      <c r="O845" s="200"/>
      <c r="P845" s="200"/>
      <c r="Q845" s="200"/>
      <c r="R845" s="200"/>
      <c r="S845" s="200"/>
      <c r="T845" s="200"/>
      <c r="U845" s="200"/>
      <c r="V845" s="200"/>
      <c r="W845" s="200"/>
      <c r="X845" s="200"/>
      <c r="Y845" s="200"/>
      <c r="Z845" s="200"/>
    </row>
    <row r="846" spans="1:26" ht="15.75" customHeight="1" x14ac:dyDescent="0.35">
      <c r="A846" s="200"/>
      <c r="B846" s="200"/>
      <c r="C846" s="200"/>
      <c r="D846" s="200"/>
      <c r="E846" s="200"/>
      <c r="F846" s="200"/>
      <c r="G846" s="200"/>
      <c r="H846" s="200"/>
      <c r="I846" s="200"/>
      <c r="J846" s="200"/>
      <c r="K846" s="200"/>
      <c r="L846" s="200"/>
      <c r="M846" s="200"/>
      <c r="N846" s="200"/>
      <c r="O846" s="200"/>
      <c r="P846" s="200"/>
      <c r="Q846" s="200"/>
      <c r="R846" s="200"/>
      <c r="S846" s="200"/>
      <c r="T846" s="200"/>
      <c r="U846" s="200"/>
      <c r="V846" s="200"/>
      <c r="W846" s="200"/>
      <c r="X846" s="200"/>
      <c r="Y846" s="200"/>
      <c r="Z846" s="200"/>
    </row>
    <row r="847" spans="1:26" ht="15.75" customHeight="1" x14ac:dyDescent="0.35">
      <c r="A847" s="200"/>
      <c r="B847" s="200"/>
      <c r="C847" s="200"/>
      <c r="D847" s="200"/>
      <c r="E847" s="200"/>
      <c r="F847" s="200"/>
      <c r="G847" s="200"/>
      <c r="H847" s="200"/>
      <c r="I847" s="200"/>
      <c r="J847" s="200"/>
      <c r="K847" s="200"/>
      <c r="L847" s="200"/>
      <c r="M847" s="200"/>
      <c r="N847" s="200"/>
      <c r="O847" s="200"/>
      <c r="P847" s="200"/>
      <c r="Q847" s="200"/>
      <c r="R847" s="200"/>
      <c r="S847" s="200"/>
      <c r="T847" s="200"/>
      <c r="U847" s="200"/>
      <c r="V847" s="200"/>
      <c r="W847" s="200"/>
      <c r="X847" s="200"/>
      <c r="Y847" s="200"/>
      <c r="Z847" s="200"/>
    </row>
    <row r="848" spans="1:26" ht="15.75" customHeight="1" x14ac:dyDescent="0.35">
      <c r="A848" s="200"/>
      <c r="B848" s="200"/>
      <c r="C848" s="200"/>
      <c r="D848" s="200"/>
      <c r="E848" s="200"/>
      <c r="F848" s="200"/>
      <c r="G848" s="200"/>
      <c r="H848" s="200"/>
      <c r="I848" s="200"/>
      <c r="J848" s="200"/>
      <c r="K848" s="200"/>
      <c r="L848" s="200"/>
      <c r="M848" s="200"/>
      <c r="N848" s="200"/>
      <c r="O848" s="200"/>
      <c r="P848" s="200"/>
      <c r="Q848" s="200"/>
      <c r="R848" s="200"/>
      <c r="S848" s="200"/>
      <c r="T848" s="200"/>
      <c r="U848" s="200"/>
      <c r="V848" s="200"/>
      <c r="W848" s="200"/>
      <c r="X848" s="200"/>
      <c r="Y848" s="200"/>
      <c r="Z848" s="200"/>
    </row>
    <row r="849" spans="1:26" ht="15.75" customHeight="1" x14ac:dyDescent="0.35">
      <c r="A849" s="200"/>
      <c r="B849" s="200"/>
      <c r="C849" s="200"/>
      <c r="D849" s="200"/>
      <c r="E849" s="200"/>
      <c r="F849" s="200"/>
      <c r="G849" s="200"/>
      <c r="H849" s="200"/>
      <c r="I849" s="200"/>
      <c r="J849" s="200"/>
      <c r="K849" s="200"/>
      <c r="L849" s="200"/>
      <c r="M849" s="200"/>
      <c r="N849" s="200"/>
      <c r="O849" s="200"/>
      <c r="P849" s="200"/>
      <c r="Q849" s="200"/>
      <c r="R849" s="200"/>
      <c r="S849" s="200"/>
      <c r="T849" s="200"/>
      <c r="U849" s="200"/>
      <c r="V849" s="200"/>
      <c r="W849" s="200"/>
      <c r="X849" s="200"/>
      <c r="Y849" s="200"/>
      <c r="Z849" s="200"/>
    </row>
    <row r="850" spans="1:26" ht="15.75" customHeight="1" x14ac:dyDescent="0.35">
      <c r="A850" s="200"/>
      <c r="B850" s="200"/>
      <c r="C850" s="200"/>
      <c r="D850" s="200"/>
      <c r="E850" s="200"/>
      <c r="F850" s="200"/>
      <c r="G850" s="200"/>
      <c r="H850" s="200"/>
      <c r="I850" s="200"/>
      <c r="J850" s="200"/>
      <c r="K850" s="200"/>
      <c r="L850" s="200"/>
      <c r="M850" s="200"/>
      <c r="N850" s="200"/>
      <c r="O850" s="200"/>
      <c r="P850" s="200"/>
      <c r="Q850" s="200"/>
      <c r="R850" s="200"/>
      <c r="S850" s="200"/>
      <c r="T850" s="200"/>
      <c r="U850" s="200"/>
      <c r="V850" s="200"/>
      <c r="W850" s="200"/>
      <c r="X850" s="200"/>
      <c r="Y850" s="200"/>
      <c r="Z850" s="200"/>
    </row>
    <row r="851" spans="1:26" ht="15.75" customHeight="1" x14ac:dyDescent="0.35">
      <c r="A851" s="200"/>
      <c r="B851" s="200"/>
      <c r="C851" s="200"/>
      <c r="D851" s="200"/>
      <c r="E851" s="200"/>
      <c r="F851" s="200"/>
      <c r="G851" s="200"/>
      <c r="H851" s="200"/>
      <c r="I851" s="200"/>
      <c r="J851" s="200"/>
      <c r="K851" s="200"/>
      <c r="L851" s="200"/>
      <c r="M851" s="200"/>
      <c r="N851" s="200"/>
      <c r="O851" s="200"/>
      <c r="P851" s="200"/>
      <c r="Q851" s="200"/>
      <c r="R851" s="200"/>
      <c r="S851" s="200"/>
      <c r="T851" s="200"/>
      <c r="U851" s="200"/>
      <c r="V851" s="200"/>
      <c r="W851" s="200"/>
      <c r="X851" s="200"/>
      <c r="Y851" s="200"/>
      <c r="Z851" s="200"/>
    </row>
    <row r="852" spans="1:26" ht="15.75" customHeight="1" x14ac:dyDescent="0.35">
      <c r="A852" s="200"/>
      <c r="B852" s="200"/>
      <c r="C852" s="200"/>
      <c r="D852" s="200"/>
      <c r="E852" s="200"/>
      <c r="F852" s="200"/>
      <c r="G852" s="200"/>
      <c r="H852" s="200"/>
      <c r="I852" s="200"/>
      <c r="J852" s="200"/>
      <c r="K852" s="200"/>
      <c r="L852" s="200"/>
      <c r="M852" s="200"/>
      <c r="N852" s="200"/>
      <c r="O852" s="200"/>
      <c r="P852" s="200"/>
      <c r="Q852" s="200"/>
      <c r="R852" s="200"/>
      <c r="S852" s="200"/>
      <c r="T852" s="200"/>
      <c r="U852" s="200"/>
      <c r="V852" s="200"/>
      <c r="W852" s="200"/>
      <c r="X852" s="200"/>
      <c r="Y852" s="200"/>
      <c r="Z852" s="200"/>
    </row>
    <row r="853" spans="1:26" ht="15.75" customHeight="1" x14ac:dyDescent="0.35">
      <c r="A853" s="200"/>
      <c r="B853" s="200"/>
      <c r="C853" s="200"/>
      <c r="D853" s="200"/>
      <c r="E853" s="200"/>
      <c r="F853" s="200"/>
      <c r="G853" s="200"/>
      <c r="H853" s="200"/>
      <c r="I853" s="200"/>
      <c r="J853" s="200"/>
      <c r="K853" s="200"/>
      <c r="L853" s="200"/>
      <c r="M853" s="200"/>
      <c r="N853" s="200"/>
      <c r="O853" s="200"/>
      <c r="P853" s="200"/>
      <c r="Q853" s="200"/>
      <c r="R853" s="200"/>
      <c r="S853" s="200"/>
      <c r="T853" s="200"/>
      <c r="U853" s="200"/>
      <c r="V853" s="200"/>
      <c r="W853" s="200"/>
      <c r="X853" s="200"/>
      <c r="Y853" s="200"/>
      <c r="Z853" s="200"/>
    </row>
    <row r="854" spans="1:26" ht="15.75" customHeight="1" x14ac:dyDescent="0.35">
      <c r="A854" s="200"/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0"/>
      <c r="P854" s="200"/>
      <c r="Q854" s="200"/>
      <c r="R854" s="200"/>
      <c r="S854" s="200"/>
      <c r="T854" s="200"/>
      <c r="U854" s="200"/>
      <c r="V854" s="200"/>
      <c r="W854" s="200"/>
      <c r="X854" s="200"/>
      <c r="Y854" s="200"/>
      <c r="Z854" s="200"/>
    </row>
    <row r="855" spans="1:26" ht="15.75" customHeight="1" x14ac:dyDescent="0.35">
      <c r="A855" s="200"/>
      <c r="B855" s="200"/>
      <c r="C855" s="200"/>
      <c r="D855" s="200"/>
      <c r="E855" s="200"/>
      <c r="F855" s="200"/>
      <c r="G855" s="200"/>
      <c r="H855" s="200"/>
      <c r="I855" s="200"/>
      <c r="J855" s="200"/>
      <c r="K855" s="200"/>
      <c r="L855" s="200"/>
      <c r="M855" s="200"/>
      <c r="N855" s="200"/>
      <c r="O855" s="200"/>
      <c r="P855" s="200"/>
      <c r="Q855" s="200"/>
      <c r="R855" s="200"/>
      <c r="S855" s="200"/>
      <c r="T855" s="200"/>
      <c r="U855" s="200"/>
      <c r="V855" s="200"/>
      <c r="W855" s="200"/>
      <c r="X855" s="200"/>
      <c r="Y855" s="200"/>
      <c r="Z855" s="200"/>
    </row>
    <row r="856" spans="1:26" ht="15.75" customHeight="1" x14ac:dyDescent="0.35">
      <c r="A856" s="200"/>
      <c r="B856" s="200"/>
      <c r="C856" s="200"/>
      <c r="D856" s="200"/>
      <c r="E856" s="200"/>
      <c r="F856" s="200"/>
      <c r="G856" s="200"/>
      <c r="H856" s="200"/>
      <c r="I856" s="200"/>
      <c r="J856" s="200"/>
      <c r="K856" s="200"/>
      <c r="L856" s="200"/>
      <c r="M856" s="200"/>
      <c r="N856" s="200"/>
      <c r="O856" s="200"/>
      <c r="P856" s="200"/>
      <c r="Q856" s="200"/>
      <c r="R856" s="200"/>
      <c r="S856" s="200"/>
      <c r="T856" s="200"/>
      <c r="U856" s="200"/>
      <c r="V856" s="200"/>
      <c r="W856" s="200"/>
      <c r="X856" s="200"/>
      <c r="Y856" s="200"/>
      <c r="Z856" s="200"/>
    </row>
    <row r="857" spans="1:26" ht="15.75" customHeight="1" x14ac:dyDescent="0.35">
      <c r="A857" s="200"/>
      <c r="B857" s="200"/>
      <c r="C857" s="200"/>
      <c r="D857" s="200"/>
      <c r="E857" s="200"/>
      <c r="F857" s="200"/>
      <c r="G857" s="200"/>
      <c r="H857" s="200"/>
      <c r="I857" s="200"/>
      <c r="J857" s="200"/>
      <c r="K857" s="200"/>
      <c r="L857" s="200"/>
      <c r="M857" s="200"/>
      <c r="N857" s="200"/>
      <c r="O857" s="200"/>
      <c r="P857" s="200"/>
      <c r="Q857" s="200"/>
      <c r="R857" s="200"/>
      <c r="S857" s="200"/>
      <c r="T857" s="200"/>
      <c r="U857" s="200"/>
      <c r="V857" s="200"/>
      <c r="W857" s="200"/>
      <c r="X857" s="200"/>
      <c r="Y857" s="200"/>
      <c r="Z857" s="200"/>
    </row>
    <row r="858" spans="1:26" ht="15.75" customHeight="1" x14ac:dyDescent="0.35">
      <c r="A858" s="200"/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0"/>
      <c r="M858" s="200"/>
      <c r="N858" s="200"/>
      <c r="O858" s="200"/>
      <c r="P858" s="200"/>
      <c r="Q858" s="200"/>
      <c r="R858" s="200"/>
      <c r="S858" s="200"/>
      <c r="T858" s="200"/>
      <c r="U858" s="200"/>
      <c r="V858" s="200"/>
      <c r="W858" s="200"/>
      <c r="X858" s="200"/>
      <c r="Y858" s="200"/>
      <c r="Z858" s="200"/>
    </row>
    <row r="859" spans="1:26" ht="15.75" customHeight="1" x14ac:dyDescent="0.35">
      <c r="A859" s="200"/>
      <c r="B859" s="200"/>
      <c r="C859" s="200"/>
      <c r="D859" s="200"/>
      <c r="E859" s="200"/>
      <c r="F859" s="200"/>
      <c r="G859" s="200"/>
      <c r="H859" s="200"/>
      <c r="I859" s="200"/>
      <c r="J859" s="200"/>
      <c r="K859" s="200"/>
      <c r="L859" s="200"/>
      <c r="M859" s="200"/>
      <c r="N859" s="200"/>
      <c r="O859" s="200"/>
      <c r="P859" s="200"/>
      <c r="Q859" s="200"/>
      <c r="R859" s="200"/>
      <c r="S859" s="200"/>
      <c r="T859" s="200"/>
      <c r="U859" s="200"/>
      <c r="V859" s="200"/>
      <c r="W859" s="200"/>
      <c r="X859" s="200"/>
      <c r="Y859" s="200"/>
      <c r="Z859" s="200"/>
    </row>
    <row r="860" spans="1:26" ht="15.75" customHeight="1" x14ac:dyDescent="0.35">
      <c r="A860" s="200"/>
      <c r="B860" s="200"/>
      <c r="C860" s="200"/>
      <c r="D860" s="200"/>
      <c r="E860" s="200"/>
      <c r="F860" s="200"/>
      <c r="G860" s="200"/>
      <c r="H860" s="200"/>
      <c r="I860" s="200"/>
      <c r="J860" s="200"/>
      <c r="K860" s="200"/>
      <c r="L860" s="200"/>
      <c r="M860" s="200"/>
      <c r="N860" s="200"/>
      <c r="O860" s="200"/>
      <c r="P860" s="200"/>
      <c r="Q860" s="200"/>
      <c r="R860" s="200"/>
      <c r="S860" s="200"/>
      <c r="T860" s="200"/>
      <c r="U860" s="200"/>
      <c r="V860" s="200"/>
      <c r="W860" s="200"/>
      <c r="X860" s="200"/>
      <c r="Y860" s="200"/>
      <c r="Z860" s="200"/>
    </row>
    <row r="861" spans="1:26" ht="15.75" customHeight="1" x14ac:dyDescent="0.35">
      <c r="A861" s="200"/>
      <c r="B861" s="200"/>
      <c r="C861" s="200"/>
      <c r="D861" s="200"/>
      <c r="E861" s="200"/>
      <c r="F861" s="200"/>
      <c r="G861" s="200"/>
      <c r="H861" s="200"/>
      <c r="I861" s="200"/>
      <c r="J861" s="200"/>
      <c r="K861" s="200"/>
      <c r="L861" s="200"/>
      <c r="M861" s="200"/>
      <c r="N861" s="200"/>
      <c r="O861" s="200"/>
      <c r="P861" s="200"/>
      <c r="Q861" s="200"/>
      <c r="R861" s="200"/>
      <c r="S861" s="200"/>
      <c r="T861" s="200"/>
      <c r="U861" s="200"/>
      <c r="V861" s="200"/>
      <c r="W861" s="200"/>
      <c r="X861" s="200"/>
      <c r="Y861" s="200"/>
      <c r="Z861" s="200"/>
    </row>
    <row r="862" spans="1:26" ht="15.75" customHeight="1" x14ac:dyDescent="0.35">
      <c r="A862" s="200"/>
      <c r="B862" s="200"/>
      <c r="C862" s="200"/>
      <c r="D862" s="200"/>
      <c r="E862" s="200"/>
      <c r="F862" s="200"/>
      <c r="G862" s="200"/>
      <c r="H862" s="200"/>
      <c r="I862" s="200"/>
      <c r="J862" s="200"/>
      <c r="K862" s="200"/>
      <c r="L862" s="200"/>
      <c r="M862" s="200"/>
      <c r="N862" s="200"/>
      <c r="O862" s="200"/>
      <c r="P862" s="200"/>
      <c r="Q862" s="200"/>
      <c r="R862" s="200"/>
      <c r="S862" s="200"/>
      <c r="T862" s="200"/>
      <c r="U862" s="200"/>
      <c r="V862" s="200"/>
      <c r="W862" s="200"/>
      <c r="X862" s="200"/>
      <c r="Y862" s="200"/>
      <c r="Z862" s="200"/>
    </row>
    <row r="863" spans="1:26" ht="15.75" customHeight="1" x14ac:dyDescent="0.35">
      <c r="A863" s="200"/>
      <c r="B863" s="200"/>
      <c r="C863" s="200"/>
      <c r="D863" s="200"/>
      <c r="E863" s="200"/>
      <c r="F863" s="200"/>
      <c r="G863" s="200"/>
      <c r="H863" s="200"/>
      <c r="I863" s="200"/>
      <c r="J863" s="200"/>
      <c r="K863" s="200"/>
      <c r="L863" s="200"/>
      <c r="M863" s="200"/>
      <c r="N863" s="200"/>
      <c r="O863" s="200"/>
      <c r="P863" s="200"/>
      <c r="Q863" s="200"/>
      <c r="R863" s="200"/>
      <c r="S863" s="200"/>
      <c r="T863" s="200"/>
      <c r="U863" s="200"/>
      <c r="V863" s="200"/>
      <c r="W863" s="200"/>
      <c r="X863" s="200"/>
      <c r="Y863" s="200"/>
      <c r="Z863" s="200"/>
    </row>
    <row r="864" spans="1:26" ht="15.75" customHeight="1" x14ac:dyDescent="0.35">
      <c r="A864" s="200"/>
      <c r="B864" s="200"/>
      <c r="C864" s="200"/>
      <c r="D864" s="200"/>
      <c r="E864" s="200"/>
      <c r="F864" s="200"/>
      <c r="G864" s="200"/>
      <c r="H864" s="200"/>
      <c r="I864" s="200"/>
      <c r="J864" s="200"/>
      <c r="K864" s="200"/>
      <c r="L864" s="200"/>
      <c r="M864" s="200"/>
      <c r="N864" s="200"/>
      <c r="O864" s="200"/>
      <c r="P864" s="200"/>
      <c r="Q864" s="200"/>
      <c r="R864" s="200"/>
      <c r="S864" s="200"/>
      <c r="T864" s="200"/>
      <c r="U864" s="200"/>
      <c r="V864" s="200"/>
      <c r="W864" s="200"/>
      <c r="X864" s="200"/>
      <c r="Y864" s="200"/>
      <c r="Z864" s="200"/>
    </row>
    <row r="865" spans="1:26" ht="15.75" customHeight="1" x14ac:dyDescent="0.35">
      <c r="A865" s="200"/>
      <c r="B865" s="200"/>
      <c r="C865" s="200"/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P865" s="200"/>
      <c r="Q865" s="200"/>
      <c r="R865" s="200"/>
      <c r="S865" s="200"/>
      <c r="T865" s="200"/>
      <c r="U865" s="200"/>
      <c r="V865" s="200"/>
      <c r="W865" s="200"/>
      <c r="X865" s="200"/>
      <c r="Y865" s="200"/>
      <c r="Z865" s="200"/>
    </row>
    <row r="866" spans="1:26" ht="15.75" customHeight="1" x14ac:dyDescent="0.35">
      <c r="A866" s="200"/>
      <c r="B866" s="200"/>
      <c r="C866" s="200"/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P866" s="200"/>
      <c r="Q866" s="200"/>
      <c r="R866" s="200"/>
      <c r="S866" s="200"/>
      <c r="T866" s="200"/>
      <c r="U866" s="200"/>
      <c r="V866" s="200"/>
      <c r="W866" s="200"/>
      <c r="X866" s="200"/>
      <c r="Y866" s="200"/>
      <c r="Z866" s="200"/>
    </row>
    <row r="867" spans="1:26" ht="15.75" customHeight="1" x14ac:dyDescent="0.35">
      <c r="A867" s="200"/>
      <c r="B867" s="200"/>
      <c r="C867" s="200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P867" s="200"/>
      <c r="Q867" s="200"/>
      <c r="R867" s="200"/>
      <c r="S867" s="200"/>
      <c r="T867" s="200"/>
      <c r="U867" s="200"/>
      <c r="V867" s="200"/>
      <c r="W867" s="200"/>
      <c r="X867" s="200"/>
      <c r="Y867" s="200"/>
      <c r="Z867" s="200"/>
    </row>
    <row r="868" spans="1:26" ht="15.75" customHeight="1" x14ac:dyDescent="0.35">
      <c r="A868" s="200"/>
      <c r="B868" s="200"/>
      <c r="C868" s="200"/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P868" s="200"/>
      <c r="Q868" s="200"/>
      <c r="R868" s="200"/>
      <c r="S868" s="200"/>
      <c r="T868" s="200"/>
      <c r="U868" s="200"/>
      <c r="V868" s="200"/>
      <c r="W868" s="200"/>
      <c r="X868" s="200"/>
      <c r="Y868" s="200"/>
      <c r="Z868" s="200"/>
    </row>
    <row r="869" spans="1:26" ht="15.75" customHeight="1" x14ac:dyDescent="0.35">
      <c r="A869" s="200"/>
      <c r="B869" s="200"/>
      <c r="C869" s="200"/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P869" s="200"/>
      <c r="Q869" s="200"/>
      <c r="R869" s="200"/>
      <c r="S869" s="200"/>
      <c r="T869" s="200"/>
      <c r="U869" s="200"/>
      <c r="V869" s="200"/>
      <c r="W869" s="200"/>
      <c r="X869" s="200"/>
      <c r="Y869" s="200"/>
      <c r="Z869" s="200"/>
    </row>
    <row r="870" spans="1:26" ht="15.75" customHeight="1" x14ac:dyDescent="0.35">
      <c r="A870" s="200"/>
      <c r="B870" s="200"/>
      <c r="C870" s="200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P870" s="200"/>
      <c r="Q870" s="200"/>
      <c r="R870" s="200"/>
      <c r="S870" s="200"/>
      <c r="T870" s="200"/>
      <c r="U870" s="200"/>
      <c r="V870" s="200"/>
      <c r="W870" s="200"/>
      <c r="X870" s="200"/>
      <c r="Y870" s="200"/>
      <c r="Z870" s="200"/>
    </row>
    <row r="871" spans="1:26" ht="15.75" customHeight="1" x14ac:dyDescent="0.35">
      <c r="A871" s="200"/>
      <c r="B871" s="200"/>
      <c r="C871" s="200"/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P871" s="200"/>
      <c r="Q871" s="200"/>
      <c r="R871" s="200"/>
      <c r="S871" s="200"/>
      <c r="T871" s="200"/>
      <c r="U871" s="200"/>
      <c r="V871" s="200"/>
      <c r="W871" s="200"/>
      <c r="X871" s="200"/>
      <c r="Y871" s="200"/>
      <c r="Z871" s="200"/>
    </row>
    <row r="872" spans="1:26" ht="15.75" customHeight="1" x14ac:dyDescent="0.35">
      <c r="A872" s="200"/>
      <c r="B872" s="200"/>
      <c r="C872" s="200"/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P872" s="200"/>
      <c r="Q872" s="200"/>
      <c r="R872" s="200"/>
      <c r="S872" s="200"/>
      <c r="T872" s="200"/>
      <c r="U872" s="200"/>
      <c r="V872" s="200"/>
      <c r="W872" s="200"/>
      <c r="X872" s="200"/>
      <c r="Y872" s="200"/>
      <c r="Z872" s="200"/>
    </row>
    <row r="873" spans="1:26" ht="15.75" customHeight="1" x14ac:dyDescent="0.35">
      <c r="A873" s="200"/>
      <c r="B873" s="200"/>
      <c r="C873" s="200"/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P873" s="200"/>
      <c r="Q873" s="200"/>
      <c r="R873" s="200"/>
      <c r="S873" s="200"/>
      <c r="T873" s="200"/>
      <c r="U873" s="200"/>
      <c r="V873" s="200"/>
      <c r="W873" s="200"/>
      <c r="X873" s="200"/>
      <c r="Y873" s="200"/>
      <c r="Z873" s="200"/>
    </row>
    <row r="874" spans="1:26" ht="15.75" customHeight="1" x14ac:dyDescent="0.35">
      <c r="A874" s="200"/>
      <c r="B874" s="200"/>
      <c r="C874" s="200"/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P874" s="200"/>
      <c r="Q874" s="200"/>
      <c r="R874" s="200"/>
      <c r="S874" s="200"/>
      <c r="T874" s="200"/>
      <c r="U874" s="200"/>
      <c r="V874" s="200"/>
      <c r="W874" s="200"/>
      <c r="X874" s="200"/>
      <c r="Y874" s="200"/>
      <c r="Z874" s="200"/>
    </row>
    <row r="875" spans="1:26" ht="15.75" customHeight="1" x14ac:dyDescent="0.35">
      <c r="A875" s="200"/>
      <c r="B875" s="200"/>
      <c r="C875" s="200"/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P875" s="200"/>
      <c r="Q875" s="200"/>
      <c r="R875" s="200"/>
      <c r="S875" s="200"/>
      <c r="T875" s="200"/>
      <c r="U875" s="200"/>
      <c r="V875" s="200"/>
      <c r="W875" s="200"/>
      <c r="X875" s="200"/>
      <c r="Y875" s="200"/>
      <c r="Z875" s="200"/>
    </row>
    <row r="876" spans="1:26" ht="15.75" customHeight="1" x14ac:dyDescent="0.35">
      <c r="A876" s="200"/>
      <c r="B876" s="200"/>
      <c r="C876" s="200"/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P876" s="200"/>
      <c r="Q876" s="200"/>
      <c r="R876" s="200"/>
      <c r="S876" s="200"/>
      <c r="T876" s="200"/>
      <c r="U876" s="200"/>
      <c r="V876" s="200"/>
      <c r="W876" s="200"/>
      <c r="X876" s="200"/>
      <c r="Y876" s="200"/>
      <c r="Z876" s="200"/>
    </row>
    <row r="877" spans="1:26" ht="15.75" customHeight="1" x14ac:dyDescent="0.35">
      <c r="A877" s="200"/>
      <c r="B877" s="200"/>
      <c r="C877" s="200"/>
      <c r="D877" s="200"/>
      <c r="E877" s="200"/>
      <c r="F877" s="200"/>
      <c r="G877" s="200"/>
      <c r="H877" s="200"/>
      <c r="I877" s="200"/>
      <c r="J877" s="200"/>
      <c r="K877" s="200"/>
      <c r="L877" s="200"/>
      <c r="M877" s="200"/>
      <c r="N877" s="200"/>
      <c r="O877" s="200"/>
      <c r="P877" s="200"/>
      <c r="Q877" s="200"/>
      <c r="R877" s="200"/>
      <c r="S877" s="200"/>
      <c r="T877" s="200"/>
      <c r="U877" s="200"/>
      <c r="V877" s="200"/>
      <c r="W877" s="200"/>
      <c r="X877" s="200"/>
      <c r="Y877" s="200"/>
      <c r="Z877" s="200"/>
    </row>
    <row r="878" spans="1:26" ht="15.75" customHeight="1" x14ac:dyDescent="0.35">
      <c r="A878" s="200"/>
      <c r="B878" s="200"/>
      <c r="C878" s="200"/>
      <c r="D878" s="200"/>
      <c r="E878" s="200"/>
      <c r="F878" s="200"/>
      <c r="G878" s="200"/>
      <c r="H878" s="200"/>
      <c r="I878" s="200"/>
      <c r="J878" s="200"/>
      <c r="K878" s="200"/>
      <c r="L878" s="200"/>
      <c r="M878" s="200"/>
      <c r="N878" s="200"/>
      <c r="O878" s="200"/>
      <c r="P878" s="200"/>
      <c r="Q878" s="200"/>
      <c r="R878" s="200"/>
      <c r="S878" s="200"/>
      <c r="T878" s="200"/>
      <c r="U878" s="200"/>
      <c r="V878" s="200"/>
      <c r="W878" s="200"/>
      <c r="X878" s="200"/>
      <c r="Y878" s="200"/>
      <c r="Z878" s="200"/>
    </row>
    <row r="879" spans="1:26" ht="15.75" customHeight="1" x14ac:dyDescent="0.35">
      <c r="A879" s="200"/>
      <c r="B879" s="200"/>
      <c r="C879" s="200"/>
      <c r="D879" s="200"/>
      <c r="E879" s="200"/>
      <c r="F879" s="200"/>
      <c r="G879" s="200"/>
      <c r="H879" s="200"/>
      <c r="I879" s="200"/>
      <c r="J879" s="200"/>
      <c r="K879" s="200"/>
      <c r="L879" s="200"/>
      <c r="M879" s="200"/>
      <c r="N879" s="200"/>
      <c r="O879" s="200"/>
      <c r="P879" s="200"/>
      <c r="Q879" s="200"/>
      <c r="R879" s="200"/>
      <c r="S879" s="200"/>
      <c r="T879" s="200"/>
      <c r="U879" s="200"/>
      <c r="V879" s="200"/>
      <c r="W879" s="200"/>
      <c r="X879" s="200"/>
      <c r="Y879" s="200"/>
      <c r="Z879" s="200"/>
    </row>
    <row r="880" spans="1:26" ht="15.75" customHeight="1" x14ac:dyDescent="0.35">
      <c r="A880" s="200"/>
      <c r="B880" s="200"/>
      <c r="C880" s="200"/>
      <c r="D880" s="200"/>
      <c r="E880" s="200"/>
      <c r="F880" s="200"/>
      <c r="G880" s="200"/>
      <c r="H880" s="200"/>
      <c r="I880" s="200"/>
      <c r="J880" s="200"/>
      <c r="K880" s="200"/>
      <c r="L880" s="200"/>
      <c r="M880" s="200"/>
      <c r="N880" s="200"/>
      <c r="O880" s="200"/>
      <c r="P880" s="200"/>
      <c r="Q880" s="200"/>
      <c r="R880" s="200"/>
      <c r="S880" s="200"/>
      <c r="T880" s="200"/>
      <c r="U880" s="200"/>
      <c r="V880" s="200"/>
      <c r="W880" s="200"/>
      <c r="X880" s="200"/>
      <c r="Y880" s="200"/>
      <c r="Z880" s="200"/>
    </row>
    <row r="881" spans="1:26" ht="15.75" customHeight="1" x14ac:dyDescent="0.35">
      <c r="A881" s="200"/>
      <c r="B881" s="200"/>
      <c r="C881" s="200"/>
      <c r="D881" s="200"/>
      <c r="E881" s="200"/>
      <c r="F881" s="200"/>
      <c r="G881" s="200"/>
      <c r="H881" s="200"/>
      <c r="I881" s="200"/>
      <c r="J881" s="200"/>
      <c r="K881" s="200"/>
      <c r="L881" s="200"/>
      <c r="M881" s="200"/>
      <c r="N881" s="200"/>
      <c r="O881" s="200"/>
      <c r="P881" s="200"/>
      <c r="Q881" s="200"/>
      <c r="R881" s="200"/>
      <c r="S881" s="200"/>
      <c r="T881" s="200"/>
      <c r="U881" s="200"/>
      <c r="V881" s="200"/>
      <c r="W881" s="200"/>
      <c r="X881" s="200"/>
      <c r="Y881" s="200"/>
      <c r="Z881" s="200"/>
    </row>
    <row r="882" spans="1:26" ht="15.75" customHeight="1" x14ac:dyDescent="0.35">
      <c r="A882" s="200"/>
      <c r="B882" s="200"/>
      <c r="C882" s="200"/>
      <c r="D882" s="200"/>
      <c r="E882" s="200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</row>
    <row r="883" spans="1:26" ht="15.75" customHeight="1" x14ac:dyDescent="0.35">
      <c r="A883" s="200"/>
      <c r="B883" s="200"/>
      <c r="C883" s="200"/>
      <c r="D883" s="200"/>
      <c r="E883" s="200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</row>
    <row r="884" spans="1:26" ht="15.75" customHeight="1" x14ac:dyDescent="0.35">
      <c r="A884" s="200"/>
      <c r="B884" s="200"/>
      <c r="C884" s="200"/>
      <c r="D884" s="200"/>
      <c r="E884" s="200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</row>
    <row r="885" spans="1:26" ht="15.75" customHeight="1" x14ac:dyDescent="0.35">
      <c r="A885" s="200"/>
      <c r="B885" s="200"/>
      <c r="C885" s="200"/>
      <c r="D885" s="200"/>
      <c r="E885" s="200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</row>
    <row r="886" spans="1:26" ht="15.75" customHeight="1" x14ac:dyDescent="0.35">
      <c r="A886" s="200"/>
      <c r="B886" s="200"/>
      <c r="C886" s="200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</row>
    <row r="887" spans="1:26" ht="15.75" customHeight="1" x14ac:dyDescent="0.35">
      <c r="A887" s="200"/>
      <c r="B887" s="200"/>
      <c r="C887" s="200"/>
      <c r="D887" s="200"/>
      <c r="E887" s="200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</row>
    <row r="888" spans="1:26" ht="15.75" customHeight="1" x14ac:dyDescent="0.35">
      <c r="A888" s="200"/>
      <c r="B888" s="200"/>
      <c r="C888" s="200"/>
      <c r="D888" s="200"/>
      <c r="E888" s="200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</row>
    <row r="889" spans="1:26" ht="15.75" customHeight="1" x14ac:dyDescent="0.35">
      <c r="A889" s="200"/>
      <c r="B889" s="200"/>
      <c r="C889" s="200"/>
      <c r="D889" s="200"/>
      <c r="E889" s="200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</row>
    <row r="890" spans="1:26" ht="15.75" customHeight="1" x14ac:dyDescent="0.35">
      <c r="A890" s="200"/>
      <c r="B890" s="200"/>
      <c r="C890" s="200"/>
      <c r="D890" s="200"/>
      <c r="E890" s="200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</row>
    <row r="891" spans="1:26" ht="15.75" customHeight="1" x14ac:dyDescent="0.35">
      <c r="A891" s="200"/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</row>
    <row r="892" spans="1:26" ht="15.75" customHeight="1" x14ac:dyDescent="0.35">
      <c r="A892" s="200"/>
      <c r="B892" s="200"/>
      <c r="C892" s="200"/>
      <c r="D892" s="200"/>
      <c r="E892" s="200"/>
      <c r="F892" s="200"/>
      <c r="G892" s="200"/>
      <c r="H892" s="200"/>
      <c r="I892" s="200"/>
      <c r="J892" s="200"/>
      <c r="K892" s="200"/>
      <c r="L892" s="200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</row>
    <row r="893" spans="1:26" ht="15.75" customHeight="1" x14ac:dyDescent="0.35">
      <c r="A893" s="200"/>
      <c r="B893" s="200"/>
      <c r="C893" s="200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</row>
    <row r="894" spans="1:26" ht="15.75" customHeight="1" x14ac:dyDescent="0.35">
      <c r="A894" s="200"/>
      <c r="B894" s="200"/>
      <c r="C894" s="200"/>
      <c r="D894" s="200"/>
      <c r="E894" s="200"/>
      <c r="F894" s="200"/>
      <c r="G894" s="200"/>
      <c r="H894" s="200"/>
      <c r="I894" s="200"/>
      <c r="J894" s="200"/>
      <c r="K894" s="200"/>
      <c r="L894" s="200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</row>
    <row r="895" spans="1:26" ht="15.75" customHeight="1" x14ac:dyDescent="0.35">
      <c r="A895" s="200"/>
      <c r="B895" s="200"/>
      <c r="C895" s="200"/>
      <c r="D895" s="200"/>
      <c r="E895" s="200"/>
      <c r="F895" s="200"/>
      <c r="G895" s="200"/>
      <c r="H895" s="200"/>
      <c r="I895" s="200"/>
      <c r="J895" s="200"/>
      <c r="K895" s="200"/>
      <c r="L895" s="200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</row>
    <row r="896" spans="1:26" ht="15.75" customHeight="1" x14ac:dyDescent="0.35">
      <c r="A896" s="200"/>
      <c r="B896" s="200"/>
      <c r="C896" s="200"/>
      <c r="D896" s="200"/>
      <c r="E896" s="200"/>
      <c r="F896" s="200"/>
      <c r="G896" s="200"/>
      <c r="H896" s="200"/>
      <c r="I896" s="200"/>
      <c r="J896" s="200"/>
      <c r="K896" s="200"/>
      <c r="L896" s="200"/>
      <c r="M896" s="200"/>
      <c r="N896" s="200"/>
      <c r="O896" s="200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</row>
    <row r="897" spans="1:26" ht="15.75" customHeight="1" x14ac:dyDescent="0.35">
      <c r="A897" s="200"/>
      <c r="B897" s="200"/>
      <c r="C897" s="200"/>
      <c r="D897" s="200"/>
      <c r="E897" s="200"/>
      <c r="F897" s="200"/>
      <c r="G897" s="200"/>
      <c r="H897" s="200"/>
      <c r="I897" s="200"/>
      <c r="J897" s="200"/>
      <c r="K897" s="200"/>
      <c r="L897" s="200"/>
      <c r="M897" s="200"/>
      <c r="N897" s="200"/>
      <c r="O897" s="200"/>
      <c r="P897" s="200"/>
      <c r="Q897" s="200"/>
      <c r="R897" s="200"/>
      <c r="S897" s="200"/>
      <c r="T897" s="200"/>
      <c r="U897" s="200"/>
      <c r="V897" s="200"/>
      <c r="W897" s="200"/>
      <c r="X897" s="200"/>
      <c r="Y897" s="200"/>
      <c r="Z897" s="200"/>
    </row>
    <row r="898" spans="1:26" ht="15.75" customHeight="1" x14ac:dyDescent="0.35">
      <c r="A898" s="200"/>
      <c r="B898" s="200"/>
      <c r="C898" s="200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  <c r="P898" s="200"/>
      <c r="Q898" s="200"/>
      <c r="R898" s="200"/>
      <c r="S898" s="200"/>
      <c r="T898" s="200"/>
      <c r="U898" s="200"/>
      <c r="V898" s="200"/>
      <c r="W898" s="200"/>
      <c r="X898" s="200"/>
      <c r="Y898" s="200"/>
      <c r="Z898" s="200"/>
    </row>
    <row r="899" spans="1:26" ht="15.75" customHeight="1" x14ac:dyDescent="0.35">
      <c r="A899" s="200"/>
      <c r="B899" s="200"/>
      <c r="C899" s="200"/>
      <c r="D899" s="200"/>
      <c r="E899" s="200"/>
      <c r="F899" s="200"/>
      <c r="G899" s="200"/>
      <c r="H899" s="200"/>
      <c r="I899" s="200"/>
      <c r="J899" s="200"/>
      <c r="K899" s="200"/>
      <c r="L899" s="200"/>
      <c r="M899" s="200"/>
      <c r="N899" s="200"/>
      <c r="O899" s="200"/>
      <c r="P899" s="200"/>
      <c r="Q899" s="200"/>
      <c r="R899" s="200"/>
      <c r="S899" s="200"/>
      <c r="T899" s="200"/>
      <c r="U899" s="200"/>
      <c r="V899" s="200"/>
      <c r="W899" s="200"/>
      <c r="X899" s="200"/>
      <c r="Y899" s="200"/>
      <c r="Z899" s="200"/>
    </row>
    <row r="900" spans="1:26" ht="15.75" customHeight="1" x14ac:dyDescent="0.35">
      <c r="A900" s="200"/>
      <c r="B900" s="200"/>
      <c r="C900" s="200"/>
      <c r="D900" s="200"/>
      <c r="E900" s="200"/>
      <c r="F900" s="200"/>
      <c r="G900" s="200"/>
      <c r="H900" s="200"/>
      <c r="I900" s="200"/>
      <c r="J900" s="200"/>
      <c r="K900" s="200"/>
      <c r="L900" s="200"/>
      <c r="M900" s="200"/>
      <c r="N900" s="200"/>
      <c r="O900" s="200"/>
      <c r="P900" s="200"/>
      <c r="Q900" s="200"/>
      <c r="R900" s="200"/>
      <c r="S900" s="200"/>
      <c r="T900" s="200"/>
      <c r="U900" s="200"/>
      <c r="V900" s="200"/>
      <c r="W900" s="200"/>
      <c r="X900" s="200"/>
      <c r="Y900" s="200"/>
      <c r="Z900" s="200"/>
    </row>
    <row r="901" spans="1:26" ht="15.75" customHeight="1" x14ac:dyDescent="0.35">
      <c r="A901" s="200"/>
      <c r="B901" s="200"/>
      <c r="C901" s="200"/>
      <c r="D901" s="200"/>
      <c r="E901" s="200"/>
      <c r="F901" s="200"/>
      <c r="G901" s="200"/>
      <c r="H901" s="200"/>
      <c r="I901" s="200"/>
      <c r="J901" s="200"/>
      <c r="K901" s="200"/>
      <c r="L901" s="200"/>
      <c r="M901" s="200"/>
      <c r="N901" s="200"/>
      <c r="O901" s="200"/>
      <c r="P901" s="200"/>
      <c r="Q901" s="200"/>
      <c r="R901" s="200"/>
      <c r="S901" s="200"/>
      <c r="T901" s="200"/>
      <c r="U901" s="200"/>
      <c r="V901" s="200"/>
      <c r="W901" s="200"/>
      <c r="X901" s="200"/>
      <c r="Y901" s="200"/>
      <c r="Z901" s="200"/>
    </row>
    <row r="902" spans="1:26" ht="15.75" customHeight="1" x14ac:dyDescent="0.35">
      <c r="A902" s="200"/>
      <c r="B902" s="200"/>
      <c r="C902" s="200"/>
      <c r="D902" s="200"/>
      <c r="E902" s="200"/>
      <c r="F902" s="200"/>
      <c r="G902" s="200"/>
      <c r="H902" s="200"/>
      <c r="I902" s="200"/>
      <c r="J902" s="200"/>
      <c r="K902" s="200"/>
      <c r="L902" s="200"/>
      <c r="M902" s="200"/>
      <c r="N902" s="200"/>
      <c r="O902" s="200"/>
      <c r="P902" s="200"/>
      <c r="Q902" s="200"/>
      <c r="R902" s="200"/>
      <c r="S902" s="200"/>
      <c r="T902" s="200"/>
      <c r="U902" s="200"/>
      <c r="V902" s="200"/>
      <c r="W902" s="200"/>
      <c r="X902" s="200"/>
      <c r="Y902" s="200"/>
      <c r="Z902" s="200"/>
    </row>
    <row r="903" spans="1:26" ht="15.75" customHeight="1" x14ac:dyDescent="0.35">
      <c r="A903" s="200"/>
      <c r="B903" s="200"/>
      <c r="C903" s="200"/>
      <c r="D903" s="200"/>
      <c r="E903" s="200"/>
      <c r="F903" s="200"/>
      <c r="G903" s="200"/>
      <c r="H903" s="200"/>
      <c r="I903" s="200"/>
      <c r="J903" s="200"/>
      <c r="K903" s="200"/>
      <c r="L903" s="200"/>
      <c r="M903" s="200"/>
      <c r="N903" s="200"/>
      <c r="O903" s="200"/>
      <c r="P903" s="200"/>
      <c r="Q903" s="200"/>
      <c r="R903" s="200"/>
      <c r="S903" s="200"/>
      <c r="T903" s="200"/>
      <c r="U903" s="200"/>
      <c r="V903" s="200"/>
      <c r="W903" s="200"/>
      <c r="X903" s="200"/>
      <c r="Y903" s="200"/>
      <c r="Z903" s="200"/>
    </row>
    <row r="904" spans="1:26" ht="15.75" customHeight="1" x14ac:dyDescent="0.35">
      <c r="A904" s="200"/>
      <c r="B904" s="200"/>
      <c r="C904" s="200"/>
      <c r="D904" s="200"/>
      <c r="E904" s="200"/>
      <c r="F904" s="200"/>
      <c r="G904" s="200"/>
      <c r="H904" s="200"/>
      <c r="I904" s="200"/>
      <c r="J904" s="200"/>
      <c r="K904" s="200"/>
      <c r="L904" s="200"/>
      <c r="M904" s="200"/>
      <c r="N904" s="200"/>
      <c r="O904" s="200"/>
      <c r="P904" s="200"/>
      <c r="Q904" s="200"/>
      <c r="R904" s="200"/>
      <c r="S904" s="200"/>
      <c r="T904" s="200"/>
      <c r="U904" s="200"/>
      <c r="V904" s="200"/>
      <c r="W904" s="200"/>
      <c r="X904" s="200"/>
      <c r="Y904" s="200"/>
      <c r="Z904" s="200"/>
    </row>
    <row r="905" spans="1:26" ht="15.75" customHeight="1" x14ac:dyDescent="0.35">
      <c r="A905" s="200"/>
      <c r="B905" s="200"/>
      <c r="C905" s="200"/>
      <c r="D905" s="200"/>
      <c r="E905" s="200"/>
      <c r="F905" s="200"/>
      <c r="G905" s="200"/>
      <c r="H905" s="200"/>
      <c r="I905" s="200"/>
      <c r="J905" s="200"/>
      <c r="K905" s="200"/>
      <c r="L905" s="200"/>
      <c r="M905" s="200"/>
      <c r="N905" s="200"/>
      <c r="O905" s="200"/>
      <c r="P905" s="200"/>
      <c r="Q905" s="200"/>
      <c r="R905" s="200"/>
      <c r="S905" s="200"/>
      <c r="T905" s="200"/>
      <c r="U905" s="200"/>
      <c r="V905" s="200"/>
      <c r="W905" s="200"/>
      <c r="X905" s="200"/>
      <c r="Y905" s="200"/>
      <c r="Z905" s="200"/>
    </row>
    <row r="906" spans="1:26" ht="15.75" customHeight="1" x14ac:dyDescent="0.35">
      <c r="A906" s="200"/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P906" s="200"/>
      <c r="Q906" s="200"/>
      <c r="R906" s="200"/>
      <c r="S906" s="200"/>
      <c r="T906" s="200"/>
      <c r="U906" s="200"/>
      <c r="V906" s="200"/>
      <c r="W906" s="200"/>
      <c r="X906" s="200"/>
      <c r="Y906" s="200"/>
      <c r="Z906" s="200"/>
    </row>
    <row r="907" spans="1:26" ht="15.75" customHeight="1" x14ac:dyDescent="0.35">
      <c r="A907" s="200"/>
      <c r="B907" s="200"/>
      <c r="C907" s="200"/>
      <c r="D907" s="200"/>
      <c r="E907" s="200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P907" s="200"/>
      <c r="Q907" s="200"/>
      <c r="R907" s="200"/>
      <c r="S907" s="200"/>
      <c r="T907" s="200"/>
      <c r="U907" s="200"/>
      <c r="V907" s="200"/>
      <c r="W907" s="200"/>
      <c r="X907" s="200"/>
      <c r="Y907" s="200"/>
      <c r="Z907" s="200"/>
    </row>
    <row r="908" spans="1:26" ht="15.75" customHeight="1" x14ac:dyDescent="0.35">
      <c r="A908" s="200"/>
      <c r="B908" s="200"/>
      <c r="C908" s="200"/>
      <c r="D908" s="200"/>
      <c r="E908" s="200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P908" s="200"/>
      <c r="Q908" s="200"/>
      <c r="R908" s="200"/>
      <c r="S908" s="200"/>
      <c r="T908" s="200"/>
      <c r="U908" s="200"/>
      <c r="V908" s="200"/>
      <c r="W908" s="200"/>
      <c r="X908" s="200"/>
      <c r="Y908" s="200"/>
      <c r="Z908" s="200"/>
    </row>
    <row r="909" spans="1:26" ht="15.75" customHeight="1" x14ac:dyDescent="0.35">
      <c r="A909" s="200"/>
      <c r="B909" s="200"/>
      <c r="C909" s="200"/>
      <c r="D909" s="200"/>
      <c r="E909" s="200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P909" s="200"/>
      <c r="Q909" s="200"/>
      <c r="R909" s="200"/>
      <c r="S909" s="200"/>
      <c r="T909" s="200"/>
      <c r="U909" s="200"/>
      <c r="V909" s="200"/>
      <c r="W909" s="200"/>
      <c r="X909" s="200"/>
      <c r="Y909" s="200"/>
      <c r="Z909" s="200"/>
    </row>
    <row r="910" spans="1:26" ht="15.75" customHeight="1" x14ac:dyDescent="0.35">
      <c r="A910" s="200"/>
      <c r="B910" s="200"/>
      <c r="C910" s="200"/>
      <c r="D910" s="200"/>
      <c r="E910" s="200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P910" s="200"/>
      <c r="Q910" s="200"/>
      <c r="R910" s="200"/>
      <c r="S910" s="200"/>
      <c r="T910" s="200"/>
      <c r="U910" s="200"/>
      <c r="V910" s="200"/>
      <c r="W910" s="200"/>
      <c r="X910" s="200"/>
      <c r="Y910" s="200"/>
      <c r="Z910" s="200"/>
    </row>
    <row r="911" spans="1:26" ht="15.75" customHeight="1" x14ac:dyDescent="0.35">
      <c r="A911" s="200"/>
      <c r="B911" s="200"/>
      <c r="C911" s="200"/>
      <c r="D911" s="200"/>
      <c r="E911" s="200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P911" s="200"/>
      <c r="Q911" s="200"/>
      <c r="R911" s="200"/>
      <c r="S911" s="200"/>
      <c r="T911" s="200"/>
      <c r="U911" s="200"/>
      <c r="V911" s="200"/>
      <c r="W911" s="200"/>
      <c r="X911" s="200"/>
      <c r="Y911" s="200"/>
      <c r="Z911" s="200"/>
    </row>
    <row r="912" spans="1:26" ht="15.75" customHeight="1" x14ac:dyDescent="0.35">
      <c r="A912" s="200"/>
      <c r="B912" s="200"/>
      <c r="C912" s="200"/>
      <c r="D912" s="200"/>
      <c r="E912" s="200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P912" s="200"/>
      <c r="Q912" s="200"/>
      <c r="R912" s="200"/>
      <c r="S912" s="200"/>
      <c r="T912" s="200"/>
      <c r="U912" s="200"/>
      <c r="V912" s="200"/>
      <c r="W912" s="200"/>
      <c r="X912" s="200"/>
      <c r="Y912" s="200"/>
      <c r="Z912" s="200"/>
    </row>
    <row r="913" spans="1:26" ht="15.75" customHeight="1" x14ac:dyDescent="0.35">
      <c r="A913" s="200"/>
      <c r="B913" s="200"/>
      <c r="C913" s="200"/>
      <c r="D913" s="200"/>
      <c r="E913" s="200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P913" s="200"/>
      <c r="Q913" s="200"/>
      <c r="R913" s="200"/>
      <c r="S913" s="200"/>
      <c r="T913" s="200"/>
      <c r="U913" s="200"/>
      <c r="V913" s="200"/>
      <c r="W913" s="200"/>
      <c r="X913" s="200"/>
      <c r="Y913" s="200"/>
      <c r="Z913" s="200"/>
    </row>
    <row r="914" spans="1:26" ht="15.75" customHeight="1" x14ac:dyDescent="0.35">
      <c r="A914" s="200"/>
      <c r="B914" s="200"/>
      <c r="C914" s="200"/>
      <c r="D914" s="200"/>
      <c r="E914" s="200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P914" s="200"/>
      <c r="Q914" s="200"/>
      <c r="R914" s="200"/>
      <c r="S914" s="200"/>
      <c r="T914" s="200"/>
      <c r="U914" s="200"/>
      <c r="V914" s="200"/>
      <c r="W914" s="200"/>
      <c r="X914" s="200"/>
      <c r="Y914" s="200"/>
      <c r="Z914" s="200"/>
    </row>
    <row r="915" spans="1:26" ht="15.75" customHeight="1" x14ac:dyDescent="0.35">
      <c r="A915" s="200"/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P915" s="200"/>
      <c r="Q915" s="200"/>
      <c r="R915" s="200"/>
      <c r="S915" s="200"/>
      <c r="T915" s="200"/>
      <c r="U915" s="200"/>
      <c r="V915" s="200"/>
      <c r="W915" s="200"/>
      <c r="X915" s="200"/>
      <c r="Y915" s="200"/>
      <c r="Z915" s="200"/>
    </row>
    <row r="916" spans="1:26" ht="15.75" customHeight="1" x14ac:dyDescent="0.35">
      <c r="A916" s="200"/>
      <c r="B916" s="200"/>
      <c r="C916" s="200"/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P916" s="200"/>
      <c r="Q916" s="200"/>
      <c r="R916" s="200"/>
      <c r="S916" s="200"/>
      <c r="T916" s="200"/>
      <c r="U916" s="200"/>
      <c r="V916" s="200"/>
      <c r="W916" s="200"/>
      <c r="X916" s="200"/>
      <c r="Y916" s="200"/>
      <c r="Z916" s="200"/>
    </row>
    <row r="917" spans="1:26" ht="15.75" customHeight="1" x14ac:dyDescent="0.35">
      <c r="A917" s="200"/>
      <c r="B917" s="200"/>
      <c r="C917" s="200"/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P917" s="200"/>
      <c r="Q917" s="200"/>
      <c r="R917" s="200"/>
      <c r="S917" s="200"/>
      <c r="T917" s="200"/>
      <c r="U917" s="200"/>
      <c r="V917" s="200"/>
      <c r="W917" s="200"/>
      <c r="X917" s="200"/>
      <c r="Y917" s="200"/>
      <c r="Z917" s="200"/>
    </row>
    <row r="918" spans="1:26" ht="15.75" customHeight="1" x14ac:dyDescent="0.35">
      <c r="A918" s="200"/>
      <c r="B918" s="200"/>
      <c r="C918" s="200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P918" s="200"/>
      <c r="Q918" s="200"/>
      <c r="R918" s="200"/>
      <c r="S918" s="200"/>
      <c r="T918" s="200"/>
      <c r="U918" s="200"/>
      <c r="V918" s="200"/>
      <c r="W918" s="200"/>
      <c r="X918" s="200"/>
      <c r="Y918" s="200"/>
      <c r="Z918" s="200"/>
    </row>
    <row r="919" spans="1:26" ht="15.75" customHeight="1" x14ac:dyDescent="0.35">
      <c r="A919" s="200"/>
      <c r="B919" s="200"/>
      <c r="C919" s="200"/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P919" s="200"/>
      <c r="Q919" s="200"/>
      <c r="R919" s="200"/>
      <c r="S919" s="200"/>
      <c r="T919" s="200"/>
      <c r="U919" s="200"/>
      <c r="V919" s="200"/>
      <c r="W919" s="200"/>
      <c r="X919" s="200"/>
      <c r="Y919" s="200"/>
      <c r="Z919" s="200"/>
    </row>
    <row r="920" spans="1:26" ht="15.75" customHeight="1" x14ac:dyDescent="0.35">
      <c r="A920" s="200"/>
      <c r="B920" s="200"/>
      <c r="C920" s="200"/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P920" s="200"/>
      <c r="Q920" s="200"/>
      <c r="R920" s="200"/>
      <c r="S920" s="200"/>
      <c r="T920" s="200"/>
      <c r="U920" s="200"/>
      <c r="V920" s="200"/>
      <c r="W920" s="200"/>
      <c r="X920" s="200"/>
      <c r="Y920" s="200"/>
      <c r="Z920" s="200"/>
    </row>
    <row r="921" spans="1:26" ht="15.75" customHeight="1" x14ac:dyDescent="0.35">
      <c r="A921" s="200"/>
      <c r="B921" s="200"/>
      <c r="C921" s="200"/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P921" s="200"/>
      <c r="Q921" s="200"/>
      <c r="R921" s="200"/>
      <c r="S921" s="200"/>
      <c r="T921" s="200"/>
      <c r="U921" s="200"/>
      <c r="V921" s="200"/>
      <c r="W921" s="200"/>
      <c r="X921" s="200"/>
      <c r="Y921" s="200"/>
      <c r="Z921" s="200"/>
    </row>
    <row r="922" spans="1:26" ht="15.75" customHeight="1" x14ac:dyDescent="0.35">
      <c r="A922" s="200"/>
      <c r="B922" s="200"/>
      <c r="C922" s="200"/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P922" s="200"/>
      <c r="Q922" s="200"/>
      <c r="R922" s="200"/>
      <c r="S922" s="200"/>
      <c r="T922" s="200"/>
      <c r="U922" s="200"/>
      <c r="V922" s="200"/>
      <c r="W922" s="200"/>
      <c r="X922" s="200"/>
      <c r="Y922" s="200"/>
      <c r="Z922" s="200"/>
    </row>
    <row r="923" spans="1:26" ht="15.75" customHeight="1" x14ac:dyDescent="0.35">
      <c r="A923" s="200"/>
      <c r="B923" s="200"/>
      <c r="C923" s="200"/>
      <c r="D923" s="200"/>
      <c r="E923" s="200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</row>
    <row r="924" spans="1:26" ht="15.75" customHeight="1" x14ac:dyDescent="0.35">
      <c r="A924" s="200"/>
      <c r="B924" s="200"/>
      <c r="C924" s="200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</row>
    <row r="925" spans="1:26" ht="15.75" customHeight="1" x14ac:dyDescent="0.35">
      <c r="A925" s="200"/>
      <c r="B925" s="200"/>
      <c r="C925" s="200"/>
      <c r="D925" s="200"/>
      <c r="E925" s="200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</row>
    <row r="926" spans="1:26" ht="15.75" customHeight="1" x14ac:dyDescent="0.35">
      <c r="A926" s="200"/>
      <c r="B926" s="200"/>
      <c r="C926" s="200"/>
      <c r="D926" s="200"/>
      <c r="E926" s="200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</row>
    <row r="927" spans="1:26" ht="15.75" customHeight="1" x14ac:dyDescent="0.35">
      <c r="A927" s="200"/>
      <c r="B927" s="200"/>
      <c r="C927" s="200"/>
      <c r="D927" s="200"/>
      <c r="E927" s="200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</row>
    <row r="928" spans="1:26" ht="15.75" customHeight="1" x14ac:dyDescent="0.35">
      <c r="A928" s="200"/>
      <c r="B928" s="200"/>
      <c r="C928" s="200"/>
      <c r="D928" s="200"/>
      <c r="E928" s="200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</row>
    <row r="929" spans="1:26" ht="15.75" customHeight="1" x14ac:dyDescent="0.35">
      <c r="A929" s="200"/>
      <c r="B929" s="200"/>
      <c r="C929" s="200"/>
      <c r="D929" s="200"/>
      <c r="E929" s="200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P929" s="200"/>
      <c r="Q929" s="200"/>
      <c r="R929" s="200"/>
      <c r="S929" s="200"/>
      <c r="T929" s="200"/>
      <c r="U929" s="200"/>
      <c r="V929" s="200"/>
      <c r="W929" s="200"/>
      <c r="X929" s="200"/>
      <c r="Y929" s="200"/>
      <c r="Z929" s="200"/>
    </row>
    <row r="930" spans="1:26" ht="15.75" customHeight="1" x14ac:dyDescent="0.35">
      <c r="A930" s="200"/>
      <c r="B930" s="200"/>
      <c r="C930" s="200"/>
      <c r="D930" s="200"/>
      <c r="E930" s="200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P930" s="200"/>
      <c r="Q930" s="200"/>
      <c r="R930" s="200"/>
      <c r="S930" s="200"/>
      <c r="T930" s="200"/>
      <c r="U930" s="200"/>
      <c r="V930" s="200"/>
      <c r="W930" s="200"/>
      <c r="X930" s="200"/>
      <c r="Y930" s="200"/>
      <c r="Z930" s="200"/>
    </row>
    <row r="931" spans="1:26" ht="15.75" customHeight="1" x14ac:dyDescent="0.35">
      <c r="A931" s="200"/>
      <c r="B931" s="200"/>
      <c r="C931" s="200"/>
      <c r="D931" s="200"/>
      <c r="E931" s="200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P931" s="200"/>
      <c r="Q931" s="200"/>
      <c r="R931" s="200"/>
      <c r="S931" s="200"/>
      <c r="T931" s="200"/>
      <c r="U931" s="200"/>
      <c r="V931" s="200"/>
      <c r="W931" s="200"/>
      <c r="X931" s="200"/>
      <c r="Y931" s="200"/>
      <c r="Z931" s="200"/>
    </row>
    <row r="932" spans="1:26" ht="15.75" customHeight="1" x14ac:dyDescent="0.35">
      <c r="A932" s="200"/>
      <c r="B932" s="200"/>
      <c r="C932" s="200"/>
      <c r="D932" s="200"/>
      <c r="E932" s="200"/>
      <c r="F932" s="200"/>
      <c r="G932" s="200"/>
      <c r="H932" s="200"/>
      <c r="I932" s="200"/>
      <c r="J932" s="200"/>
      <c r="K932" s="200"/>
      <c r="L932" s="200"/>
      <c r="M932" s="200"/>
      <c r="N932" s="200"/>
      <c r="O932" s="200"/>
      <c r="P932" s="200"/>
      <c r="Q932" s="200"/>
      <c r="R932" s="200"/>
      <c r="S932" s="200"/>
      <c r="T932" s="200"/>
      <c r="U932" s="200"/>
      <c r="V932" s="200"/>
      <c r="W932" s="200"/>
      <c r="X932" s="200"/>
      <c r="Y932" s="200"/>
      <c r="Z932" s="200"/>
    </row>
    <row r="933" spans="1:26" ht="15.75" customHeight="1" x14ac:dyDescent="0.35">
      <c r="A933" s="200"/>
      <c r="B933" s="200"/>
      <c r="C933" s="200"/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P933" s="200"/>
      <c r="Q933" s="200"/>
      <c r="R933" s="200"/>
      <c r="S933" s="200"/>
      <c r="T933" s="200"/>
      <c r="U933" s="200"/>
      <c r="V933" s="200"/>
      <c r="W933" s="200"/>
      <c r="X933" s="200"/>
      <c r="Y933" s="200"/>
      <c r="Z933" s="200"/>
    </row>
    <row r="934" spans="1:26" ht="15.75" customHeight="1" x14ac:dyDescent="0.35">
      <c r="A934" s="200"/>
      <c r="B934" s="200"/>
      <c r="C934" s="200"/>
      <c r="D934" s="200"/>
      <c r="E934" s="200"/>
      <c r="F934" s="200"/>
      <c r="G934" s="200"/>
      <c r="H934" s="200"/>
      <c r="I934" s="200"/>
      <c r="J934" s="200"/>
      <c r="K934" s="200"/>
      <c r="L934" s="200"/>
      <c r="M934" s="200"/>
      <c r="N934" s="200"/>
      <c r="O934" s="200"/>
      <c r="P934" s="200"/>
      <c r="Q934" s="200"/>
      <c r="R934" s="200"/>
      <c r="S934" s="200"/>
      <c r="T934" s="200"/>
      <c r="U934" s="200"/>
      <c r="V934" s="200"/>
      <c r="W934" s="200"/>
      <c r="X934" s="200"/>
      <c r="Y934" s="200"/>
      <c r="Z934" s="200"/>
    </row>
    <row r="935" spans="1:26" ht="15.75" customHeight="1" x14ac:dyDescent="0.35">
      <c r="A935" s="200"/>
      <c r="B935" s="200"/>
      <c r="C935" s="200"/>
      <c r="D935" s="200"/>
      <c r="E935" s="200"/>
      <c r="F935" s="200"/>
      <c r="G935" s="200"/>
      <c r="H935" s="200"/>
      <c r="I935" s="200"/>
      <c r="J935" s="200"/>
      <c r="K935" s="200"/>
      <c r="L935" s="200"/>
      <c r="M935" s="200"/>
      <c r="N935" s="200"/>
      <c r="O935" s="200"/>
      <c r="P935" s="200"/>
      <c r="Q935" s="200"/>
      <c r="R935" s="200"/>
      <c r="S935" s="200"/>
      <c r="T935" s="200"/>
      <c r="U935" s="200"/>
      <c r="V935" s="200"/>
      <c r="W935" s="200"/>
      <c r="X935" s="200"/>
      <c r="Y935" s="200"/>
      <c r="Z935" s="200"/>
    </row>
    <row r="936" spans="1:26" ht="15.75" customHeight="1" x14ac:dyDescent="0.35">
      <c r="A936" s="200"/>
      <c r="B936" s="200"/>
      <c r="C936" s="200"/>
      <c r="D936" s="200"/>
      <c r="E936" s="200"/>
      <c r="F936" s="200"/>
      <c r="G936" s="200"/>
      <c r="H936" s="200"/>
      <c r="I936" s="200"/>
      <c r="J936" s="200"/>
      <c r="K936" s="200"/>
      <c r="L936" s="200"/>
      <c r="M936" s="200"/>
      <c r="N936" s="200"/>
      <c r="O936" s="200"/>
      <c r="P936" s="200"/>
      <c r="Q936" s="200"/>
      <c r="R936" s="200"/>
      <c r="S936" s="200"/>
      <c r="T936" s="200"/>
      <c r="U936" s="200"/>
      <c r="V936" s="200"/>
      <c r="W936" s="200"/>
      <c r="X936" s="200"/>
      <c r="Y936" s="200"/>
      <c r="Z936" s="200"/>
    </row>
    <row r="937" spans="1:26" ht="15.75" customHeight="1" x14ac:dyDescent="0.35">
      <c r="A937" s="200"/>
      <c r="B937" s="200"/>
      <c r="C937" s="200"/>
      <c r="D937" s="200"/>
      <c r="E937" s="200"/>
      <c r="F937" s="200"/>
      <c r="G937" s="200"/>
      <c r="H937" s="200"/>
      <c r="I937" s="200"/>
      <c r="J937" s="200"/>
      <c r="K937" s="200"/>
      <c r="L937" s="200"/>
      <c r="M937" s="200"/>
      <c r="N937" s="200"/>
      <c r="O937" s="200"/>
      <c r="P937" s="200"/>
      <c r="Q937" s="200"/>
      <c r="R937" s="200"/>
      <c r="S937" s="200"/>
      <c r="T937" s="200"/>
      <c r="U937" s="200"/>
      <c r="V937" s="200"/>
      <c r="W937" s="200"/>
      <c r="X937" s="200"/>
      <c r="Y937" s="200"/>
      <c r="Z937" s="200"/>
    </row>
    <row r="938" spans="1:26" ht="15.75" customHeight="1" x14ac:dyDescent="0.35">
      <c r="A938" s="200"/>
      <c r="B938" s="200"/>
      <c r="C938" s="200"/>
      <c r="D938" s="200"/>
      <c r="E938" s="200"/>
      <c r="F938" s="200"/>
      <c r="G938" s="200"/>
      <c r="H938" s="200"/>
      <c r="I938" s="200"/>
      <c r="J938" s="200"/>
      <c r="K938" s="200"/>
      <c r="L938" s="200"/>
      <c r="M938" s="200"/>
      <c r="N938" s="200"/>
      <c r="O938" s="200"/>
      <c r="P938" s="200"/>
      <c r="Q938" s="200"/>
      <c r="R938" s="200"/>
      <c r="S938" s="200"/>
      <c r="T938" s="200"/>
      <c r="U938" s="200"/>
      <c r="V938" s="200"/>
      <c r="W938" s="200"/>
      <c r="X938" s="200"/>
      <c r="Y938" s="200"/>
      <c r="Z938" s="200"/>
    </row>
    <row r="939" spans="1:26" ht="15.75" customHeight="1" x14ac:dyDescent="0.35">
      <c r="A939" s="200"/>
      <c r="B939" s="200"/>
      <c r="C939" s="200"/>
      <c r="D939" s="200"/>
      <c r="E939" s="200"/>
      <c r="F939" s="200"/>
      <c r="G939" s="200"/>
      <c r="H939" s="200"/>
      <c r="I939" s="200"/>
      <c r="J939" s="200"/>
      <c r="K939" s="200"/>
      <c r="L939" s="200"/>
      <c r="M939" s="200"/>
      <c r="N939" s="200"/>
      <c r="O939" s="200"/>
      <c r="P939" s="200"/>
      <c r="Q939" s="200"/>
      <c r="R939" s="200"/>
      <c r="S939" s="200"/>
      <c r="T939" s="200"/>
      <c r="U939" s="200"/>
      <c r="V939" s="200"/>
      <c r="W939" s="200"/>
      <c r="X939" s="200"/>
      <c r="Y939" s="200"/>
      <c r="Z939" s="200"/>
    </row>
    <row r="940" spans="1:26" ht="15.75" customHeight="1" x14ac:dyDescent="0.35">
      <c r="A940" s="200"/>
      <c r="B940" s="200"/>
      <c r="C940" s="200"/>
      <c r="D940" s="200"/>
      <c r="E940" s="200"/>
      <c r="F940" s="200"/>
      <c r="G940" s="200"/>
      <c r="H940" s="200"/>
      <c r="I940" s="200"/>
      <c r="J940" s="200"/>
      <c r="K940" s="200"/>
      <c r="L940" s="200"/>
      <c r="M940" s="200"/>
      <c r="N940" s="200"/>
      <c r="O940" s="200"/>
      <c r="P940" s="200"/>
      <c r="Q940" s="200"/>
      <c r="R940" s="200"/>
      <c r="S940" s="200"/>
      <c r="T940" s="200"/>
      <c r="U940" s="200"/>
      <c r="V940" s="200"/>
      <c r="W940" s="200"/>
      <c r="X940" s="200"/>
      <c r="Y940" s="200"/>
      <c r="Z940" s="200"/>
    </row>
    <row r="941" spans="1:26" ht="15.75" customHeight="1" x14ac:dyDescent="0.35">
      <c r="A941" s="200"/>
      <c r="B941" s="200"/>
      <c r="C941" s="200"/>
      <c r="D941" s="200"/>
      <c r="E941" s="200"/>
      <c r="F941" s="200"/>
      <c r="G941" s="200"/>
      <c r="H941" s="200"/>
      <c r="I941" s="200"/>
      <c r="J941" s="200"/>
      <c r="K941" s="200"/>
      <c r="L941" s="200"/>
      <c r="M941" s="200"/>
      <c r="N941" s="200"/>
      <c r="O941" s="200"/>
      <c r="P941" s="200"/>
      <c r="Q941" s="200"/>
      <c r="R941" s="200"/>
      <c r="S941" s="200"/>
      <c r="T941" s="200"/>
      <c r="U941" s="200"/>
      <c r="V941" s="200"/>
      <c r="W941" s="200"/>
      <c r="X941" s="200"/>
      <c r="Y941" s="200"/>
      <c r="Z941" s="200"/>
    </row>
    <row r="942" spans="1:26" ht="15.75" customHeight="1" x14ac:dyDescent="0.35">
      <c r="A942" s="200"/>
      <c r="B942" s="200"/>
      <c r="C942" s="200"/>
      <c r="D942" s="200"/>
      <c r="E942" s="200"/>
      <c r="F942" s="200"/>
      <c r="G942" s="200"/>
      <c r="H942" s="200"/>
      <c r="I942" s="200"/>
      <c r="J942" s="200"/>
      <c r="K942" s="200"/>
      <c r="L942" s="200"/>
      <c r="M942" s="200"/>
      <c r="N942" s="200"/>
      <c r="O942" s="200"/>
      <c r="P942" s="200"/>
      <c r="Q942" s="200"/>
      <c r="R942" s="200"/>
      <c r="S942" s="200"/>
      <c r="T942" s="200"/>
      <c r="U942" s="200"/>
      <c r="V942" s="200"/>
      <c r="W942" s="200"/>
      <c r="X942" s="200"/>
      <c r="Y942" s="200"/>
      <c r="Z942" s="200"/>
    </row>
    <row r="943" spans="1:26" ht="15.75" customHeight="1" x14ac:dyDescent="0.35">
      <c r="A943" s="200"/>
      <c r="B943" s="200"/>
      <c r="C943" s="200"/>
      <c r="D943" s="200"/>
      <c r="E943" s="200"/>
      <c r="F943" s="200"/>
      <c r="G943" s="200"/>
      <c r="H943" s="200"/>
      <c r="I943" s="200"/>
      <c r="J943" s="200"/>
      <c r="K943" s="200"/>
      <c r="L943" s="200"/>
      <c r="M943" s="200"/>
      <c r="N943" s="200"/>
      <c r="O943" s="200"/>
      <c r="P943" s="200"/>
      <c r="Q943" s="200"/>
      <c r="R943" s="200"/>
      <c r="S943" s="200"/>
      <c r="T943" s="200"/>
      <c r="U943" s="200"/>
      <c r="V943" s="200"/>
      <c r="W943" s="200"/>
      <c r="X943" s="200"/>
      <c r="Y943" s="200"/>
      <c r="Z943" s="200"/>
    </row>
    <row r="944" spans="1:26" ht="15.75" customHeight="1" x14ac:dyDescent="0.35">
      <c r="A944" s="200"/>
      <c r="B944" s="200"/>
      <c r="C944" s="200"/>
      <c r="D944" s="200"/>
      <c r="E944" s="200"/>
      <c r="F944" s="200"/>
      <c r="G944" s="200"/>
      <c r="H944" s="200"/>
      <c r="I944" s="200"/>
      <c r="J944" s="200"/>
      <c r="K944" s="200"/>
      <c r="L944" s="200"/>
      <c r="M944" s="200"/>
      <c r="N944" s="200"/>
      <c r="O944" s="200"/>
      <c r="P944" s="200"/>
      <c r="Q944" s="200"/>
      <c r="R944" s="200"/>
      <c r="S944" s="200"/>
      <c r="T944" s="200"/>
      <c r="U944" s="200"/>
      <c r="V944" s="200"/>
      <c r="W944" s="200"/>
      <c r="X944" s="200"/>
      <c r="Y944" s="200"/>
      <c r="Z944" s="200"/>
    </row>
    <row r="945" spans="1:26" ht="15.75" customHeight="1" x14ac:dyDescent="0.35">
      <c r="A945" s="200"/>
      <c r="B945" s="200"/>
      <c r="C945" s="200"/>
      <c r="D945" s="200"/>
      <c r="E945" s="200"/>
      <c r="F945" s="200"/>
      <c r="G945" s="200"/>
      <c r="H945" s="200"/>
      <c r="I945" s="200"/>
      <c r="J945" s="200"/>
      <c r="K945" s="200"/>
      <c r="L945" s="200"/>
      <c r="M945" s="200"/>
      <c r="N945" s="200"/>
      <c r="O945" s="200"/>
      <c r="P945" s="200"/>
      <c r="Q945" s="200"/>
      <c r="R945" s="200"/>
      <c r="S945" s="200"/>
      <c r="T945" s="200"/>
      <c r="U945" s="200"/>
      <c r="V945" s="200"/>
      <c r="W945" s="200"/>
      <c r="X945" s="200"/>
      <c r="Y945" s="200"/>
      <c r="Z945" s="200"/>
    </row>
    <row r="946" spans="1:26" ht="15.75" customHeight="1" x14ac:dyDescent="0.35">
      <c r="A946" s="200"/>
      <c r="B946" s="200"/>
      <c r="C946" s="200"/>
      <c r="D946" s="200"/>
      <c r="E946" s="200"/>
      <c r="F946" s="200"/>
      <c r="G946" s="200"/>
      <c r="H946" s="200"/>
      <c r="I946" s="200"/>
      <c r="J946" s="200"/>
      <c r="K946" s="200"/>
      <c r="L946" s="200"/>
      <c r="M946" s="200"/>
      <c r="N946" s="200"/>
      <c r="O946" s="200"/>
      <c r="P946" s="200"/>
      <c r="Q946" s="200"/>
      <c r="R946" s="200"/>
      <c r="S946" s="200"/>
      <c r="T946" s="200"/>
      <c r="U946" s="200"/>
      <c r="V946" s="200"/>
      <c r="W946" s="200"/>
      <c r="X946" s="200"/>
      <c r="Y946" s="200"/>
      <c r="Z946" s="200"/>
    </row>
    <row r="947" spans="1:26" ht="15.75" customHeight="1" x14ac:dyDescent="0.35">
      <c r="A947" s="200"/>
      <c r="B947" s="200"/>
      <c r="C947" s="200"/>
      <c r="D947" s="200"/>
      <c r="E947" s="200"/>
      <c r="F947" s="200"/>
      <c r="G947" s="200"/>
      <c r="H947" s="200"/>
      <c r="I947" s="200"/>
      <c r="J947" s="200"/>
      <c r="K947" s="200"/>
      <c r="L947" s="200"/>
      <c r="M947" s="200"/>
      <c r="N947" s="200"/>
      <c r="O947" s="200"/>
      <c r="P947" s="200"/>
      <c r="Q947" s="200"/>
      <c r="R947" s="200"/>
      <c r="S947" s="200"/>
      <c r="T947" s="200"/>
      <c r="U947" s="200"/>
      <c r="V947" s="200"/>
      <c r="W947" s="200"/>
      <c r="X947" s="200"/>
      <c r="Y947" s="200"/>
      <c r="Z947" s="200"/>
    </row>
    <row r="948" spans="1:26" ht="15.75" customHeight="1" x14ac:dyDescent="0.35">
      <c r="A948" s="200"/>
      <c r="B948" s="200"/>
      <c r="C948" s="200"/>
      <c r="D948" s="200"/>
      <c r="E948" s="200"/>
      <c r="F948" s="200"/>
      <c r="G948" s="200"/>
      <c r="H948" s="200"/>
      <c r="I948" s="200"/>
      <c r="J948" s="200"/>
      <c r="K948" s="200"/>
      <c r="L948" s="200"/>
      <c r="M948" s="200"/>
      <c r="N948" s="200"/>
      <c r="O948" s="200"/>
      <c r="P948" s="200"/>
      <c r="Q948" s="200"/>
      <c r="R948" s="200"/>
      <c r="S948" s="200"/>
      <c r="T948" s="200"/>
      <c r="U948" s="200"/>
      <c r="V948" s="200"/>
      <c r="W948" s="200"/>
      <c r="X948" s="200"/>
      <c r="Y948" s="200"/>
      <c r="Z948" s="200"/>
    </row>
    <row r="949" spans="1:26" ht="15.75" customHeight="1" x14ac:dyDescent="0.35">
      <c r="A949" s="200"/>
      <c r="B949" s="200"/>
      <c r="C949" s="200"/>
      <c r="D949" s="200"/>
      <c r="E949" s="200"/>
      <c r="F949" s="200"/>
      <c r="G949" s="200"/>
      <c r="H949" s="200"/>
      <c r="I949" s="200"/>
      <c r="J949" s="200"/>
      <c r="K949" s="200"/>
      <c r="L949" s="200"/>
      <c r="M949" s="200"/>
      <c r="N949" s="200"/>
      <c r="O949" s="200"/>
      <c r="P949" s="200"/>
      <c r="Q949" s="200"/>
      <c r="R949" s="200"/>
      <c r="S949" s="200"/>
      <c r="T949" s="200"/>
      <c r="U949" s="200"/>
      <c r="V949" s="200"/>
      <c r="W949" s="200"/>
      <c r="X949" s="200"/>
      <c r="Y949" s="200"/>
      <c r="Z949" s="200"/>
    </row>
    <row r="950" spans="1:26" ht="15.75" customHeight="1" x14ac:dyDescent="0.35">
      <c r="A950" s="200"/>
      <c r="B950" s="200"/>
      <c r="C950" s="200"/>
      <c r="D950" s="200"/>
      <c r="E950" s="200"/>
      <c r="F950" s="200"/>
      <c r="G950" s="200"/>
      <c r="H950" s="200"/>
      <c r="I950" s="200"/>
      <c r="J950" s="200"/>
      <c r="K950" s="200"/>
      <c r="L950" s="200"/>
      <c r="M950" s="200"/>
      <c r="N950" s="200"/>
      <c r="O950" s="200"/>
      <c r="P950" s="200"/>
      <c r="Q950" s="200"/>
      <c r="R950" s="200"/>
      <c r="S950" s="200"/>
      <c r="T950" s="200"/>
      <c r="U950" s="200"/>
      <c r="V950" s="200"/>
      <c r="W950" s="200"/>
      <c r="X950" s="200"/>
      <c r="Y950" s="200"/>
      <c r="Z950" s="200"/>
    </row>
    <row r="951" spans="1:26" ht="15.75" customHeight="1" x14ac:dyDescent="0.35">
      <c r="A951" s="200"/>
      <c r="B951" s="200"/>
      <c r="C951" s="200"/>
      <c r="D951" s="200"/>
      <c r="E951" s="200"/>
      <c r="F951" s="200"/>
      <c r="G951" s="200"/>
      <c r="H951" s="200"/>
      <c r="I951" s="200"/>
      <c r="J951" s="200"/>
      <c r="K951" s="200"/>
      <c r="L951" s="200"/>
      <c r="M951" s="200"/>
      <c r="N951" s="200"/>
      <c r="O951" s="200"/>
      <c r="P951" s="200"/>
      <c r="Q951" s="200"/>
      <c r="R951" s="200"/>
      <c r="S951" s="200"/>
      <c r="T951" s="200"/>
      <c r="U951" s="200"/>
      <c r="V951" s="200"/>
      <c r="W951" s="200"/>
      <c r="X951" s="200"/>
      <c r="Y951" s="200"/>
      <c r="Z951" s="200"/>
    </row>
    <row r="952" spans="1:26" ht="15.75" customHeight="1" x14ac:dyDescent="0.35">
      <c r="A952" s="200"/>
      <c r="B952" s="200"/>
      <c r="C952" s="200"/>
      <c r="D952" s="200"/>
      <c r="E952" s="200"/>
      <c r="F952" s="200"/>
      <c r="G952" s="200"/>
      <c r="H952" s="200"/>
      <c r="I952" s="200"/>
      <c r="J952" s="200"/>
      <c r="K952" s="200"/>
      <c r="L952" s="200"/>
      <c r="M952" s="200"/>
      <c r="N952" s="200"/>
      <c r="O952" s="200"/>
      <c r="P952" s="200"/>
      <c r="Q952" s="200"/>
      <c r="R952" s="200"/>
      <c r="S952" s="200"/>
      <c r="T952" s="200"/>
      <c r="U952" s="200"/>
      <c r="V952" s="200"/>
      <c r="W952" s="200"/>
      <c r="X952" s="200"/>
      <c r="Y952" s="200"/>
      <c r="Z952" s="200"/>
    </row>
    <row r="953" spans="1:26" ht="15.75" customHeight="1" x14ac:dyDescent="0.35">
      <c r="A953" s="200"/>
      <c r="B953" s="200"/>
      <c r="C953" s="200"/>
      <c r="D953" s="200"/>
      <c r="E953" s="200"/>
      <c r="F953" s="200"/>
      <c r="G953" s="200"/>
      <c r="H953" s="200"/>
      <c r="I953" s="200"/>
      <c r="J953" s="200"/>
      <c r="K953" s="200"/>
      <c r="L953" s="200"/>
      <c r="M953" s="200"/>
      <c r="N953" s="200"/>
      <c r="O953" s="200"/>
      <c r="P953" s="200"/>
      <c r="Q953" s="200"/>
      <c r="R953" s="200"/>
      <c r="S953" s="200"/>
      <c r="T953" s="200"/>
      <c r="U953" s="200"/>
      <c r="V953" s="200"/>
      <c r="W953" s="200"/>
      <c r="X953" s="200"/>
      <c r="Y953" s="200"/>
      <c r="Z953" s="200"/>
    </row>
    <row r="954" spans="1:26" ht="15.75" customHeight="1" x14ac:dyDescent="0.35">
      <c r="A954" s="200"/>
      <c r="B954" s="200"/>
      <c r="C954" s="200"/>
      <c r="D954" s="200"/>
      <c r="E954" s="200"/>
      <c r="F954" s="200"/>
      <c r="G954" s="200"/>
      <c r="H954" s="200"/>
      <c r="I954" s="200"/>
      <c r="J954" s="200"/>
      <c r="K954" s="200"/>
      <c r="L954" s="200"/>
      <c r="M954" s="200"/>
      <c r="N954" s="200"/>
      <c r="O954" s="200"/>
      <c r="P954" s="200"/>
      <c r="Q954" s="200"/>
      <c r="R954" s="200"/>
      <c r="S954" s="200"/>
      <c r="T954" s="200"/>
      <c r="U954" s="200"/>
      <c r="V954" s="200"/>
      <c r="W954" s="200"/>
      <c r="X954" s="200"/>
      <c r="Y954" s="200"/>
      <c r="Z954" s="200"/>
    </row>
    <row r="955" spans="1:26" ht="15.75" customHeight="1" x14ac:dyDescent="0.35">
      <c r="A955" s="200"/>
      <c r="B955" s="200"/>
      <c r="C955" s="200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  <c r="P955" s="200"/>
      <c r="Q955" s="200"/>
      <c r="R955" s="200"/>
      <c r="S955" s="200"/>
      <c r="T955" s="200"/>
      <c r="U955" s="200"/>
      <c r="V955" s="200"/>
      <c r="W955" s="200"/>
      <c r="X955" s="200"/>
      <c r="Y955" s="200"/>
      <c r="Z955" s="200"/>
    </row>
    <row r="956" spans="1:26" ht="15.75" customHeight="1" x14ac:dyDescent="0.35">
      <c r="A956" s="200"/>
      <c r="B956" s="200"/>
      <c r="C956" s="200"/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P956" s="200"/>
      <c r="Q956" s="200"/>
      <c r="R956" s="200"/>
      <c r="S956" s="200"/>
      <c r="T956" s="200"/>
      <c r="U956" s="200"/>
      <c r="V956" s="200"/>
      <c r="W956" s="200"/>
      <c r="X956" s="200"/>
      <c r="Y956" s="200"/>
      <c r="Z956" s="200"/>
    </row>
    <row r="957" spans="1:26" ht="15.75" customHeight="1" x14ac:dyDescent="0.35">
      <c r="A957" s="200"/>
      <c r="B957" s="200"/>
      <c r="C957" s="200"/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P957" s="200"/>
      <c r="Q957" s="200"/>
      <c r="R957" s="200"/>
      <c r="S957" s="200"/>
      <c r="T957" s="200"/>
      <c r="U957" s="200"/>
      <c r="V957" s="200"/>
      <c r="W957" s="200"/>
      <c r="X957" s="200"/>
      <c r="Y957" s="200"/>
      <c r="Z957" s="200"/>
    </row>
    <row r="958" spans="1:26" ht="15.75" customHeight="1" x14ac:dyDescent="0.35">
      <c r="A958" s="200"/>
      <c r="B958" s="200"/>
      <c r="C958" s="200"/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P958" s="200"/>
      <c r="Q958" s="200"/>
      <c r="R958" s="200"/>
      <c r="S958" s="200"/>
      <c r="T958" s="200"/>
      <c r="U958" s="200"/>
      <c r="V958" s="200"/>
      <c r="W958" s="200"/>
      <c r="X958" s="200"/>
      <c r="Y958" s="200"/>
      <c r="Z958" s="200"/>
    </row>
    <row r="959" spans="1:26" ht="15.75" customHeight="1" x14ac:dyDescent="0.35">
      <c r="A959" s="200"/>
      <c r="B959" s="200"/>
      <c r="C959" s="200"/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P959" s="200"/>
      <c r="Q959" s="200"/>
      <c r="R959" s="200"/>
      <c r="S959" s="200"/>
      <c r="T959" s="200"/>
      <c r="U959" s="200"/>
      <c r="V959" s="200"/>
      <c r="W959" s="200"/>
      <c r="X959" s="200"/>
      <c r="Y959" s="200"/>
      <c r="Z959" s="200"/>
    </row>
    <row r="960" spans="1:26" ht="15.75" customHeight="1" x14ac:dyDescent="0.35">
      <c r="A960" s="200"/>
      <c r="B960" s="200"/>
      <c r="C960" s="200"/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P960" s="200"/>
      <c r="Q960" s="200"/>
      <c r="R960" s="200"/>
      <c r="S960" s="200"/>
      <c r="T960" s="200"/>
      <c r="U960" s="200"/>
      <c r="V960" s="200"/>
      <c r="W960" s="200"/>
      <c r="X960" s="200"/>
      <c r="Y960" s="200"/>
      <c r="Z960" s="200"/>
    </row>
    <row r="961" spans="1:26" ht="15.75" customHeight="1" x14ac:dyDescent="0.35">
      <c r="A961" s="200"/>
      <c r="B961" s="200"/>
      <c r="C961" s="200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P961" s="200"/>
      <c r="Q961" s="200"/>
      <c r="R961" s="200"/>
      <c r="S961" s="200"/>
      <c r="T961" s="200"/>
      <c r="U961" s="200"/>
      <c r="V961" s="200"/>
      <c r="W961" s="200"/>
      <c r="X961" s="200"/>
      <c r="Y961" s="200"/>
      <c r="Z961" s="200"/>
    </row>
    <row r="962" spans="1:26" ht="15.75" customHeight="1" x14ac:dyDescent="0.35">
      <c r="A962" s="200"/>
      <c r="B962" s="200"/>
      <c r="C962" s="200"/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P962" s="200"/>
      <c r="Q962" s="200"/>
      <c r="R962" s="200"/>
      <c r="S962" s="200"/>
      <c r="T962" s="200"/>
      <c r="U962" s="200"/>
      <c r="V962" s="200"/>
      <c r="W962" s="200"/>
      <c r="X962" s="200"/>
      <c r="Y962" s="200"/>
      <c r="Z962" s="200"/>
    </row>
    <row r="963" spans="1:26" ht="15.75" customHeight="1" x14ac:dyDescent="0.35">
      <c r="A963" s="200"/>
      <c r="B963" s="200"/>
      <c r="C963" s="200"/>
      <c r="D963" s="200"/>
      <c r="E963" s="200"/>
      <c r="F963" s="200"/>
      <c r="G963" s="200"/>
      <c r="H963" s="200"/>
      <c r="I963" s="200"/>
      <c r="J963" s="200"/>
      <c r="K963" s="200"/>
      <c r="L963" s="200"/>
      <c r="M963" s="200"/>
      <c r="N963" s="200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</row>
    <row r="964" spans="1:26" ht="15.75" customHeight="1" x14ac:dyDescent="0.35">
      <c r="A964" s="200"/>
      <c r="B964" s="200"/>
      <c r="C964" s="200"/>
      <c r="D964" s="200"/>
      <c r="E964" s="200"/>
      <c r="F964" s="200"/>
      <c r="G964" s="200"/>
      <c r="H964" s="200"/>
      <c r="I964" s="200"/>
      <c r="J964" s="200"/>
      <c r="K964" s="200"/>
      <c r="L964" s="200"/>
      <c r="M964" s="200"/>
      <c r="N964" s="200"/>
      <c r="O964" s="200"/>
      <c r="P964" s="200"/>
      <c r="Q964" s="200"/>
      <c r="R964" s="200"/>
      <c r="S964" s="200"/>
      <c r="T964" s="200"/>
      <c r="U964" s="200"/>
      <c r="V964" s="200"/>
      <c r="W964" s="200"/>
      <c r="X964" s="200"/>
      <c r="Y964" s="200"/>
      <c r="Z964" s="200"/>
    </row>
    <row r="965" spans="1:26" ht="15.75" customHeight="1" x14ac:dyDescent="0.35">
      <c r="A965" s="200"/>
      <c r="B965" s="200"/>
      <c r="C965" s="200"/>
      <c r="D965" s="200"/>
      <c r="E965" s="200"/>
      <c r="F965" s="200"/>
      <c r="G965" s="200"/>
      <c r="H965" s="200"/>
      <c r="I965" s="200"/>
      <c r="J965" s="200"/>
      <c r="K965" s="200"/>
      <c r="L965" s="200"/>
      <c r="M965" s="200"/>
      <c r="N965" s="200"/>
      <c r="O965" s="200"/>
      <c r="P965" s="200"/>
      <c r="Q965" s="200"/>
      <c r="R965" s="200"/>
      <c r="S965" s="200"/>
      <c r="T965" s="200"/>
      <c r="U965" s="200"/>
      <c r="V965" s="200"/>
      <c r="W965" s="200"/>
      <c r="X965" s="200"/>
      <c r="Y965" s="200"/>
      <c r="Z965" s="200"/>
    </row>
    <row r="966" spans="1:26" ht="15.75" customHeight="1" x14ac:dyDescent="0.35">
      <c r="A966" s="200"/>
      <c r="B966" s="200"/>
      <c r="C966" s="200"/>
      <c r="D966" s="200"/>
      <c r="E966" s="200"/>
      <c r="F966" s="200"/>
      <c r="G966" s="200"/>
      <c r="H966" s="200"/>
      <c r="I966" s="200"/>
      <c r="J966" s="200"/>
      <c r="K966" s="200"/>
      <c r="L966" s="200"/>
      <c r="M966" s="200"/>
      <c r="N966" s="200"/>
      <c r="O966" s="200"/>
      <c r="P966" s="200"/>
      <c r="Q966" s="200"/>
      <c r="R966" s="200"/>
      <c r="S966" s="200"/>
      <c r="T966" s="200"/>
      <c r="U966" s="200"/>
      <c r="V966" s="200"/>
      <c r="W966" s="200"/>
      <c r="X966" s="200"/>
      <c r="Y966" s="200"/>
      <c r="Z966" s="200"/>
    </row>
    <row r="967" spans="1:26" ht="15.75" customHeight="1" x14ac:dyDescent="0.35">
      <c r="A967" s="200"/>
      <c r="B967" s="200"/>
      <c r="C967" s="200"/>
      <c r="D967" s="200"/>
      <c r="E967" s="200"/>
      <c r="F967" s="200"/>
      <c r="G967" s="200"/>
      <c r="H967" s="200"/>
      <c r="I967" s="200"/>
      <c r="J967" s="200"/>
      <c r="K967" s="200"/>
      <c r="L967" s="200"/>
      <c r="M967" s="200"/>
      <c r="N967" s="200"/>
      <c r="O967" s="200"/>
      <c r="P967" s="200"/>
      <c r="Q967" s="200"/>
      <c r="R967" s="200"/>
      <c r="S967" s="200"/>
      <c r="T967" s="200"/>
      <c r="U967" s="200"/>
      <c r="V967" s="200"/>
      <c r="W967" s="200"/>
      <c r="X967" s="200"/>
      <c r="Y967" s="200"/>
      <c r="Z967" s="200"/>
    </row>
    <row r="968" spans="1:26" ht="15.75" customHeight="1" x14ac:dyDescent="0.35">
      <c r="A968" s="200"/>
      <c r="B968" s="200"/>
      <c r="C968" s="200"/>
      <c r="D968" s="200"/>
      <c r="E968" s="200"/>
      <c r="F968" s="200"/>
      <c r="G968" s="200"/>
      <c r="H968" s="200"/>
      <c r="I968" s="200"/>
      <c r="J968" s="200"/>
      <c r="K968" s="200"/>
      <c r="L968" s="200"/>
      <c r="M968" s="200"/>
      <c r="N968" s="200"/>
      <c r="O968" s="200"/>
      <c r="P968" s="200"/>
      <c r="Q968" s="200"/>
      <c r="R968" s="200"/>
      <c r="S968" s="200"/>
      <c r="T968" s="200"/>
      <c r="U968" s="200"/>
      <c r="V968" s="200"/>
      <c r="W968" s="200"/>
      <c r="X968" s="200"/>
      <c r="Y968" s="200"/>
      <c r="Z968" s="200"/>
    </row>
    <row r="969" spans="1:26" ht="15.75" customHeight="1" x14ac:dyDescent="0.35">
      <c r="A969" s="200"/>
      <c r="B969" s="200"/>
      <c r="C969" s="200"/>
      <c r="D969" s="200"/>
      <c r="E969" s="200"/>
      <c r="F969" s="200"/>
      <c r="G969" s="200"/>
      <c r="H969" s="200"/>
      <c r="I969" s="200"/>
      <c r="J969" s="200"/>
      <c r="K969" s="200"/>
      <c r="L969" s="200"/>
      <c r="M969" s="200"/>
      <c r="N969" s="200"/>
      <c r="O969" s="200"/>
      <c r="P969" s="200"/>
      <c r="Q969" s="200"/>
      <c r="R969" s="200"/>
      <c r="S969" s="200"/>
      <c r="T969" s="200"/>
      <c r="U969" s="200"/>
      <c r="V969" s="200"/>
      <c r="W969" s="200"/>
      <c r="X969" s="200"/>
      <c r="Y969" s="200"/>
      <c r="Z969" s="200"/>
    </row>
    <row r="970" spans="1:26" ht="15.75" customHeight="1" x14ac:dyDescent="0.35">
      <c r="A970" s="200"/>
      <c r="B970" s="200"/>
      <c r="C970" s="200"/>
      <c r="D970" s="200"/>
      <c r="E970" s="200"/>
      <c r="F970" s="200"/>
      <c r="G970" s="200"/>
      <c r="H970" s="200"/>
      <c r="I970" s="200"/>
      <c r="J970" s="200"/>
      <c r="K970" s="200"/>
      <c r="L970" s="200"/>
      <c r="M970" s="200"/>
      <c r="N970" s="200"/>
      <c r="O970" s="200"/>
      <c r="P970" s="200"/>
      <c r="Q970" s="200"/>
      <c r="R970" s="200"/>
      <c r="S970" s="200"/>
      <c r="T970" s="200"/>
      <c r="U970" s="200"/>
      <c r="V970" s="200"/>
      <c r="W970" s="200"/>
      <c r="X970" s="200"/>
      <c r="Y970" s="200"/>
      <c r="Z970" s="200"/>
    </row>
    <row r="971" spans="1:26" ht="15.75" customHeight="1" x14ac:dyDescent="0.35">
      <c r="A971" s="200"/>
      <c r="B971" s="200"/>
      <c r="C971" s="200"/>
      <c r="D971" s="200"/>
      <c r="E971" s="200"/>
      <c r="F971" s="200"/>
      <c r="G971" s="200"/>
      <c r="H971" s="200"/>
      <c r="I971" s="200"/>
      <c r="J971" s="200"/>
      <c r="K971" s="200"/>
      <c r="L971" s="200"/>
      <c r="M971" s="200"/>
      <c r="N971" s="200"/>
      <c r="O971" s="200"/>
      <c r="P971" s="200"/>
      <c r="Q971" s="200"/>
      <c r="R971" s="200"/>
      <c r="S971" s="200"/>
      <c r="T971" s="200"/>
      <c r="U971" s="200"/>
      <c r="V971" s="200"/>
      <c r="W971" s="200"/>
      <c r="X971" s="200"/>
      <c r="Y971" s="200"/>
      <c r="Z971" s="200"/>
    </row>
    <row r="972" spans="1:26" ht="15.75" customHeight="1" x14ac:dyDescent="0.35">
      <c r="A972" s="200"/>
      <c r="B972" s="200"/>
      <c r="C972" s="200"/>
      <c r="D972" s="200"/>
      <c r="E972" s="200"/>
      <c r="F972" s="200"/>
      <c r="G972" s="200"/>
      <c r="H972" s="200"/>
      <c r="I972" s="200"/>
      <c r="J972" s="200"/>
      <c r="K972" s="200"/>
      <c r="L972" s="200"/>
      <c r="M972" s="200"/>
      <c r="N972" s="200"/>
      <c r="O972" s="200"/>
      <c r="P972" s="200"/>
      <c r="Q972" s="200"/>
      <c r="R972" s="200"/>
      <c r="S972" s="200"/>
      <c r="T972" s="200"/>
      <c r="U972" s="200"/>
      <c r="V972" s="200"/>
      <c r="W972" s="200"/>
      <c r="X972" s="200"/>
      <c r="Y972" s="200"/>
      <c r="Z972" s="200"/>
    </row>
    <row r="973" spans="1:26" ht="15.75" customHeight="1" x14ac:dyDescent="0.35">
      <c r="A973" s="200"/>
      <c r="B973" s="200"/>
      <c r="C973" s="200"/>
      <c r="D973" s="200"/>
      <c r="E973" s="200"/>
      <c r="F973" s="200"/>
      <c r="G973" s="200"/>
      <c r="H973" s="200"/>
      <c r="I973" s="200"/>
      <c r="J973" s="200"/>
      <c r="K973" s="200"/>
      <c r="L973" s="200"/>
      <c r="M973" s="200"/>
      <c r="N973" s="200"/>
      <c r="O973" s="200"/>
      <c r="P973" s="200"/>
      <c r="Q973" s="200"/>
      <c r="R973" s="200"/>
      <c r="S973" s="200"/>
      <c r="T973" s="200"/>
      <c r="U973" s="200"/>
      <c r="V973" s="200"/>
      <c r="W973" s="200"/>
      <c r="X973" s="200"/>
      <c r="Y973" s="200"/>
      <c r="Z973" s="200"/>
    </row>
    <row r="974" spans="1:26" ht="15.75" customHeight="1" x14ac:dyDescent="0.35">
      <c r="A974" s="200"/>
      <c r="B974" s="200"/>
      <c r="C974" s="200"/>
      <c r="D974" s="200"/>
      <c r="E974" s="200"/>
      <c r="F974" s="200"/>
      <c r="G974" s="200"/>
      <c r="H974" s="200"/>
      <c r="I974" s="200"/>
      <c r="J974" s="200"/>
      <c r="K974" s="200"/>
      <c r="L974" s="200"/>
      <c r="M974" s="200"/>
      <c r="N974" s="200"/>
      <c r="O974" s="200"/>
      <c r="P974" s="200"/>
      <c r="Q974" s="200"/>
      <c r="R974" s="200"/>
      <c r="S974" s="200"/>
      <c r="T974" s="200"/>
      <c r="U974" s="200"/>
      <c r="V974" s="200"/>
      <c r="W974" s="200"/>
      <c r="X974" s="200"/>
      <c r="Y974" s="200"/>
      <c r="Z974" s="200"/>
    </row>
    <row r="975" spans="1:26" ht="15.75" customHeight="1" x14ac:dyDescent="0.35">
      <c r="A975" s="200"/>
      <c r="B975" s="200"/>
      <c r="C975" s="200"/>
      <c r="D975" s="200"/>
      <c r="E975" s="200"/>
      <c r="F975" s="200"/>
      <c r="G975" s="200"/>
      <c r="H975" s="200"/>
      <c r="I975" s="200"/>
      <c r="J975" s="200"/>
      <c r="K975" s="200"/>
      <c r="L975" s="200"/>
      <c r="M975" s="200"/>
      <c r="N975" s="200"/>
      <c r="O975" s="200"/>
      <c r="P975" s="200"/>
      <c r="Q975" s="200"/>
      <c r="R975" s="200"/>
      <c r="S975" s="200"/>
      <c r="T975" s="200"/>
      <c r="U975" s="200"/>
      <c r="V975" s="200"/>
      <c r="W975" s="200"/>
      <c r="X975" s="200"/>
      <c r="Y975" s="200"/>
      <c r="Z975" s="200"/>
    </row>
    <row r="976" spans="1:26" ht="15.75" customHeight="1" x14ac:dyDescent="0.35">
      <c r="A976" s="200"/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P976" s="200"/>
      <c r="Q976" s="200"/>
      <c r="R976" s="200"/>
      <c r="S976" s="200"/>
      <c r="T976" s="200"/>
      <c r="U976" s="200"/>
      <c r="V976" s="200"/>
      <c r="W976" s="200"/>
      <c r="X976" s="200"/>
      <c r="Y976" s="200"/>
      <c r="Z976" s="200"/>
    </row>
    <row r="977" spans="1:26" ht="15.75" customHeight="1" x14ac:dyDescent="0.35">
      <c r="A977" s="200"/>
      <c r="B977" s="200"/>
      <c r="C977" s="200"/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P977" s="200"/>
      <c r="Q977" s="200"/>
      <c r="R977" s="200"/>
      <c r="S977" s="200"/>
      <c r="T977" s="200"/>
      <c r="U977" s="200"/>
      <c r="V977" s="200"/>
      <c r="W977" s="200"/>
      <c r="X977" s="200"/>
      <c r="Y977" s="200"/>
      <c r="Z977" s="200"/>
    </row>
    <row r="978" spans="1:26" ht="15.75" customHeight="1" x14ac:dyDescent="0.35">
      <c r="A978" s="200"/>
      <c r="B978" s="200"/>
      <c r="C978" s="200"/>
      <c r="D978" s="200"/>
      <c r="E978" s="200"/>
      <c r="F978" s="200"/>
      <c r="G978" s="200"/>
      <c r="H978" s="200"/>
      <c r="I978" s="200"/>
      <c r="J978" s="200"/>
      <c r="K978" s="200"/>
      <c r="L978" s="200"/>
      <c r="M978" s="200"/>
      <c r="N978" s="200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</row>
    <row r="979" spans="1:26" ht="15.75" customHeight="1" x14ac:dyDescent="0.35">
      <c r="A979" s="200"/>
      <c r="B979" s="200"/>
      <c r="C979" s="200"/>
      <c r="D979" s="200"/>
      <c r="E979" s="200"/>
      <c r="F979" s="200"/>
      <c r="G979" s="200"/>
      <c r="H979" s="200"/>
      <c r="I979" s="200"/>
      <c r="J979" s="200"/>
      <c r="K979" s="200"/>
      <c r="L979" s="200"/>
      <c r="M979" s="200"/>
      <c r="N979" s="200"/>
      <c r="O979" s="200"/>
      <c r="P979" s="200"/>
      <c r="Q979" s="200"/>
      <c r="R979" s="200"/>
      <c r="S979" s="200"/>
      <c r="T979" s="200"/>
      <c r="U979" s="200"/>
      <c r="V979" s="200"/>
      <c r="W979" s="200"/>
      <c r="X979" s="200"/>
      <c r="Y979" s="200"/>
      <c r="Z979" s="200"/>
    </row>
    <row r="980" spans="1:26" ht="15.75" customHeight="1" x14ac:dyDescent="0.35">
      <c r="A980" s="200"/>
      <c r="B980" s="200"/>
      <c r="C980" s="200"/>
      <c r="D980" s="200"/>
      <c r="E980" s="200"/>
      <c r="F980" s="200"/>
      <c r="G980" s="200"/>
      <c r="H980" s="200"/>
      <c r="I980" s="200"/>
      <c r="J980" s="200"/>
      <c r="K980" s="200"/>
      <c r="L980" s="200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</row>
    <row r="981" spans="1:26" ht="15.75" customHeight="1" x14ac:dyDescent="0.35">
      <c r="A981" s="200"/>
      <c r="B981" s="200"/>
      <c r="C981" s="200"/>
      <c r="D981" s="200"/>
      <c r="E981" s="200"/>
      <c r="F981" s="200"/>
      <c r="G981" s="200"/>
      <c r="H981" s="200"/>
      <c r="I981" s="200"/>
      <c r="J981" s="200"/>
      <c r="K981" s="200"/>
      <c r="L981" s="200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</row>
    <row r="982" spans="1:26" ht="15.75" customHeight="1" x14ac:dyDescent="0.35">
      <c r="A982" s="200"/>
      <c r="B982" s="200"/>
      <c r="C982" s="200"/>
      <c r="D982" s="200"/>
      <c r="E982" s="200"/>
      <c r="F982" s="200"/>
      <c r="G982" s="200"/>
      <c r="H982" s="200"/>
      <c r="I982" s="200"/>
      <c r="J982" s="200"/>
      <c r="K982" s="200"/>
      <c r="L982" s="200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</row>
    <row r="983" spans="1:26" ht="15.75" customHeight="1" x14ac:dyDescent="0.35">
      <c r="A983" s="200"/>
      <c r="B983" s="200"/>
      <c r="C983" s="200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</row>
    <row r="984" spans="1:26" ht="15.75" customHeight="1" x14ac:dyDescent="0.35">
      <c r="A984" s="200"/>
      <c r="B984" s="200"/>
      <c r="C984" s="200"/>
      <c r="D984" s="200"/>
      <c r="E984" s="200"/>
      <c r="F984" s="200"/>
      <c r="G984" s="200"/>
      <c r="H984" s="200"/>
      <c r="I984" s="200"/>
      <c r="J984" s="200"/>
      <c r="K984" s="200"/>
      <c r="L984" s="200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</row>
    <row r="985" spans="1:26" ht="15.75" customHeight="1" x14ac:dyDescent="0.35">
      <c r="A985" s="200"/>
      <c r="B985" s="200"/>
      <c r="C985" s="200"/>
      <c r="D985" s="200"/>
      <c r="E985" s="200"/>
      <c r="F985" s="200"/>
      <c r="G985" s="200"/>
      <c r="H985" s="200"/>
      <c r="I985" s="200"/>
      <c r="J985" s="200"/>
      <c r="K985" s="200"/>
      <c r="L985" s="200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</row>
    <row r="986" spans="1:26" ht="15.75" customHeight="1" x14ac:dyDescent="0.35">
      <c r="A986" s="200"/>
      <c r="B986" s="200"/>
      <c r="C986" s="200"/>
      <c r="D986" s="200"/>
      <c r="E986" s="200"/>
      <c r="F986" s="200"/>
      <c r="G986" s="200"/>
      <c r="H986" s="200"/>
      <c r="I986" s="200"/>
      <c r="J986" s="200"/>
      <c r="K986" s="200"/>
      <c r="L986" s="200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</row>
    <row r="987" spans="1:26" ht="15.75" customHeight="1" x14ac:dyDescent="0.35">
      <c r="A987" s="200"/>
      <c r="B987" s="200"/>
      <c r="C987" s="200"/>
      <c r="D987" s="200"/>
      <c r="E987" s="200"/>
      <c r="F987" s="200"/>
      <c r="G987" s="200"/>
      <c r="H987" s="200"/>
      <c r="I987" s="200"/>
      <c r="J987" s="200"/>
      <c r="K987" s="200"/>
      <c r="L987" s="200"/>
      <c r="M987" s="200"/>
      <c r="N987" s="200"/>
      <c r="O987" s="200"/>
      <c r="P987" s="200"/>
      <c r="Q987" s="200"/>
      <c r="R987" s="200"/>
      <c r="S987" s="200"/>
      <c r="T987" s="200"/>
      <c r="U987" s="200"/>
      <c r="V987" s="200"/>
      <c r="W987" s="200"/>
      <c r="X987" s="200"/>
      <c r="Y987" s="200"/>
      <c r="Z987" s="200"/>
    </row>
    <row r="988" spans="1:26" ht="15.75" customHeight="1" x14ac:dyDescent="0.35">
      <c r="A988" s="200"/>
      <c r="B988" s="200"/>
      <c r="C988" s="200"/>
      <c r="D988" s="200"/>
      <c r="E988" s="200"/>
      <c r="F988" s="200"/>
      <c r="G988" s="200"/>
      <c r="H988" s="200"/>
      <c r="I988" s="200"/>
      <c r="J988" s="200"/>
      <c r="K988" s="200"/>
      <c r="L988" s="200"/>
      <c r="M988" s="200"/>
      <c r="N988" s="200"/>
      <c r="O988" s="200"/>
      <c r="P988" s="200"/>
      <c r="Q988" s="200"/>
      <c r="R988" s="200"/>
      <c r="S988" s="200"/>
      <c r="T988" s="200"/>
      <c r="U988" s="200"/>
      <c r="V988" s="200"/>
      <c r="W988" s="200"/>
      <c r="X988" s="200"/>
      <c r="Y988" s="200"/>
      <c r="Z988" s="200"/>
    </row>
    <row r="989" spans="1:26" ht="15.75" customHeight="1" x14ac:dyDescent="0.35">
      <c r="A989" s="200"/>
      <c r="B989" s="200"/>
      <c r="C989" s="200"/>
      <c r="D989" s="200"/>
      <c r="E989" s="200"/>
      <c r="F989" s="200"/>
      <c r="G989" s="200"/>
      <c r="H989" s="200"/>
      <c r="I989" s="200"/>
      <c r="J989" s="200"/>
      <c r="K989" s="200"/>
      <c r="L989" s="200"/>
      <c r="M989" s="200"/>
      <c r="N989" s="200"/>
      <c r="O989" s="200"/>
      <c r="P989" s="200"/>
      <c r="Q989" s="200"/>
      <c r="R989" s="200"/>
      <c r="S989" s="200"/>
      <c r="T989" s="200"/>
      <c r="U989" s="200"/>
      <c r="V989" s="200"/>
      <c r="W989" s="200"/>
      <c r="X989" s="200"/>
      <c r="Y989" s="200"/>
      <c r="Z989" s="200"/>
    </row>
    <row r="990" spans="1:26" ht="15.75" customHeight="1" x14ac:dyDescent="0.35">
      <c r="A990" s="200"/>
      <c r="B990" s="200"/>
      <c r="C990" s="200"/>
      <c r="D990" s="200"/>
      <c r="E990" s="200"/>
      <c r="F990" s="200"/>
      <c r="G990" s="200"/>
      <c r="H990" s="200"/>
      <c r="I990" s="200"/>
      <c r="J990" s="200"/>
      <c r="K990" s="200"/>
      <c r="L990" s="200"/>
      <c r="M990" s="200"/>
      <c r="N990" s="200"/>
      <c r="O990" s="200"/>
      <c r="P990" s="200"/>
      <c r="Q990" s="200"/>
      <c r="R990" s="200"/>
      <c r="S990" s="200"/>
      <c r="T990" s="200"/>
      <c r="U990" s="200"/>
      <c r="V990" s="200"/>
      <c r="W990" s="200"/>
      <c r="X990" s="200"/>
      <c r="Y990" s="200"/>
      <c r="Z990" s="200"/>
    </row>
    <row r="991" spans="1:26" ht="15.75" customHeight="1" x14ac:dyDescent="0.35">
      <c r="A991" s="200"/>
      <c r="B991" s="200"/>
      <c r="C991" s="200"/>
      <c r="D991" s="200"/>
      <c r="E991" s="200"/>
      <c r="F991" s="200"/>
      <c r="G991" s="200"/>
      <c r="H991" s="200"/>
      <c r="I991" s="200"/>
      <c r="J991" s="200"/>
      <c r="K991" s="200"/>
      <c r="L991" s="200"/>
      <c r="M991" s="200"/>
      <c r="N991" s="200"/>
      <c r="O991" s="200"/>
      <c r="P991" s="200"/>
      <c r="Q991" s="200"/>
      <c r="R991" s="200"/>
      <c r="S991" s="200"/>
      <c r="T991" s="200"/>
      <c r="U991" s="200"/>
      <c r="V991" s="200"/>
      <c r="W991" s="200"/>
      <c r="X991" s="200"/>
      <c r="Y991" s="200"/>
      <c r="Z991" s="200"/>
    </row>
    <row r="992" spans="1:26" ht="15.75" customHeight="1" x14ac:dyDescent="0.35">
      <c r="A992" s="200"/>
      <c r="B992" s="200"/>
      <c r="C992" s="200"/>
      <c r="D992" s="200"/>
      <c r="E992" s="200"/>
      <c r="F992" s="200"/>
      <c r="G992" s="200"/>
      <c r="H992" s="200"/>
      <c r="I992" s="200"/>
      <c r="J992" s="200"/>
      <c r="K992" s="200"/>
      <c r="L992" s="200"/>
      <c r="M992" s="200"/>
      <c r="N992" s="200"/>
      <c r="O992" s="200"/>
      <c r="P992" s="200"/>
      <c r="Q992" s="200"/>
      <c r="R992" s="200"/>
      <c r="S992" s="200"/>
      <c r="T992" s="200"/>
      <c r="U992" s="200"/>
      <c r="V992" s="200"/>
      <c r="W992" s="200"/>
      <c r="X992" s="200"/>
      <c r="Y992" s="200"/>
      <c r="Z992" s="200"/>
    </row>
    <row r="993" spans="1:26" ht="15.75" customHeight="1" x14ac:dyDescent="0.35">
      <c r="A993" s="200"/>
      <c r="B993" s="200"/>
      <c r="C993" s="200"/>
      <c r="D993" s="200"/>
      <c r="E993" s="200"/>
      <c r="F993" s="200"/>
      <c r="G993" s="200"/>
      <c r="H993" s="200"/>
      <c r="I993" s="200"/>
      <c r="J993" s="200"/>
      <c r="K993" s="200"/>
      <c r="L993" s="200"/>
      <c r="M993" s="200"/>
      <c r="N993" s="200"/>
      <c r="O993" s="200"/>
      <c r="P993" s="200"/>
      <c r="Q993" s="200"/>
      <c r="R993" s="200"/>
      <c r="S993" s="200"/>
      <c r="T993" s="200"/>
      <c r="U993" s="200"/>
      <c r="V993" s="200"/>
      <c r="W993" s="200"/>
      <c r="X993" s="200"/>
      <c r="Y993" s="200"/>
      <c r="Z993" s="200"/>
    </row>
    <row r="994" spans="1:26" ht="15.75" customHeight="1" x14ac:dyDescent="0.35">
      <c r="A994" s="200"/>
      <c r="B994" s="200"/>
      <c r="C994" s="200"/>
      <c r="D994" s="200"/>
      <c r="E994" s="200"/>
      <c r="F994" s="200"/>
      <c r="G994" s="200"/>
      <c r="H994" s="200"/>
      <c r="I994" s="200"/>
      <c r="J994" s="200"/>
      <c r="K994" s="200"/>
      <c r="L994" s="200"/>
      <c r="M994" s="200"/>
      <c r="N994" s="200"/>
      <c r="O994" s="200"/>
      <c r="P994" s="200"/>
      <c r="Q994" s="200"/>
      <c r="R994" s="200"/>
      <c r="S994" s="200"/>
      <c r="T994" s="200"/>
      <c r="U994" s="200"/>
      <c r="V994" s="200"/>
      <c r="W994" s="200"/>
      <c r="X994" s="200"/>
      <c r="Y994" s="200"/>
      <c r="Z994" s="200"/>
    </row>
    <row r="995" spans="1:26" ht="15.75" customHeight="1" x14ac:dyDescent="0.35">
      <c r="A995" s="200"/>
      <c r="B995" s="200"/>
      <c r="C995" s="200"/>
      <c r="D995" s="200"/>
      <c r="E995" s="200"/>
      <c r="F995" s="200"/>
      <c r="G995" s="200"/>
      <c r="H995" s="200"/>
      <c r="I995" s="200"/>
      <c r="J995" s="200"/>
      <c r="K995" s="200"/>
      <c r="L995" s="200"/>
      <c r="M995" s="200"/>
      <c r="N995" s="200"/>
      <c r="O995" s="200"/>
      <c r="P995" s="200"/>
      <c r="Q995" s="200"/>
      <c r="R995" s="200"/>
      <c r="S995" s="200"/>
      <c r="T995" s="200"/>
      <c r="U995" s="200"/>
      <c r="V995" s="200"/>
      <c r="W995" s="200"/>
      <c r="X995" s="200"/>
      <c r="Y995" s="200"/>
      <c r="Z995" s="200"/>
    </row>
    <row r="996" spans="1:26" ht="15.75" customHeight="1" x14ac:dyDescent="0.35">
      <c r="A996" s="200"/>
      <c r="B996" s="200"/>
      <c r="C996" s="200"/>
      <c r="D996" s="200"/>
      <c r="E996" s="200"/>
      <c r="F996" s="200"/>
      <c r="G996" s="200"/>
      <c r="H996" s="200"/>
      <c r="I996" s="200"/>
      <c r="J996" s="200"/>
      <c r="K996" s="200"/>
      <c r="L996" s="200"/>
      <c r="M996" s="200"/>
      <c r="N996" s="200"/>
      <c r="O996" s="200"/>
      <c r="P996" s="200"/>
      <c r="Q996" s="200"/>
      <c r="R996" s="200"/>
      <c r="S996" s="200"/>
      <c r="T996" s="200"/>
      <c r="U996" s="200"/>
      <c r="V996" s="200"/>
      <c r="W996" s="200"/>
      <c r="X996" s="200"/>
      <c r="Y996" s="200"/>
      <c r="Z996" s="200"/>
    </row>
    <row r="997" spans="1:26" ht="15.75" customHeight="1" x14ac:dyDescent="0.35">
      <c r="A997" s="200"/>
      <c r="B997" s="200"/>
      <c r="C997" s="200"/>
      <c r="D997" s="200"/>
      <c r="E997" s="200"/>
      <c r="F997" s="200"/>
      <c r="G997" s="200"/>
      <c r="H997" s="200"/>
      <c r="I997" s="200"/>
      <c r="J997" s="200"/>
      <c r="K997" s="200"/>
      <c r="L997" s="200"/>
      <c r="M997" s="200"/>
      <c r="N997" s="200"/>
      <c r="O997" s="200"/>
      <c r="P997" s="200"/>
      <c r="Q997" s="200"/>
      <c r="R997" s="200"/>
      <c r="S997" s="200"/>
      <c r="T997" s="200"/>
      <c r="U997" s="200"/>
      <c r="V997" s="200"/>
      <c r="W997" s="200"/>
      <c r="X997" s="200"/>
      <c r="Y997" s="200"/>
      <c r="Z997" s="200"/>
    </row>
    <row r="998" spans="1:26" ht="15.75" customHeight="1" x14ac:dyDescent="0.35">
      <c r="A998" s="200"/>
      <c r="B998" s="200"/>
      <c r="C998" s="200"/>
      <c r="D998" s="200"/>
      <c r="E998" s="200"/>
      <c r="F998" s="200"/>
      <c r="G998" s="200"/>
      <c r="H998" s="200"/>
      <c r="I998" s="200"/>
      <c r="J998" s="200"/>
      <c r="K998" s="200"/>
      <c r="L998" s="200"/>
      <c r="M998" s="200"/>
      <c r="N998" s="200"/>
      <c r="O998" s="200"/>
      <c r="P998" s="200"/>
      <c r="Q998" s="200"/>
      <c r="R998" s="200"/>
      <c r="S998" s="200"/>
      <c r="T998" s="200"/>
      <c r="U998" s="200"/>
      <c r="V998" s="200"/>
      <c r="W998" s="200"/>
      <c r="X998" s="200"/>
      <c r="Y998" s="200"/>
      <c r="Z998" s="200"/>
    </row>
    <row r="999" spans="1:26" ht="15.75" customHeight="1" x14ac:dyDescent="0.35">
      <c r="A999" s="200"/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0"/>
      <c r="P999" s="200"/>
      <c r="Q999" s="200"/>
      <c r="R999" s="200"/>
      <c r="S999" s="200"/>
      <c r="T999" s="200"/>
      <c r="U999" s="200"/>
      <c r="V999" s="200"/>
      <c r="W999" s="200"/>
      <c r="X999" s="200"/>
      <c r="Y999" s="200"/>
      <c r="Z999" s="200"/>
    </row>
    <row r="1000" spans="1:26" ht="15.75" customHeight="1" x14ac:dyDescent="0.35">
      <c r="A1000" s="200"/>
      <c r="B1000" s="200"/>
      <c r="C1000" s="200"/>
      <c r="D1000" s="200"/>
      <c r="E1000" s="200"/>
      <c r="F1000" s="200"/>
      <c r="G1000" s="200"/>
      <c r="H1000" s="200"/>
      <c r="I1000" s="200"/>
      <c r="J1000" s="200"/>
      <c r="K1000" s="200"/>
      <c r="L1000" s="200"/>
      <c r="M1000" s="200"/>
      <c r="N1000" s="200"/>
      <c r="O1000" s="200"/>
      <c r="P1000" s="200"/>
      <c r="Q1000" s="200"/>
      <c r="R1000" s="200"/>
      <c r="S1000" s="200"/>
      <c r="T1000" s="200"/>
      <c r="U1000" s="200"/>
      <c r="V1000" s="200"/>
      <c r="W1000" s="200"/>
      <c r="X1000" s="200"/>
      <c r="Y1000" s="200"/>
      <c r="Z1000" s="200"/>
    </row>
  </sheetData>
  <mergeCells count="38">
    <mergeCell ref="A7:F7"/>
    <mergeCell ref="A9:E9"/>
    <mergeCell ref="A10:E10"/>
    <mergeCell ref="A11:D11"/>
    <mergeCell ref="A12:D12"/>
    <mergeCell ref="A13:D13"/>
    <mergeCell ref="A14:D14"/>
    <mergeCell ref="A15:D15"/>
    <mergeCell ref="A17:F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3:F33"/>
    <mergeCell ref="D34:E34"/>
    <mergeCell ref="D35:E35"/>
    <mergeCell ref="D36:E36"/>
    <mergeCell ref="D37:E37"/>
    <mergeCell ref="D38:E38"/>
    <mergeCell ref="D47:E47"/>
    <mergeCell ref="D48:E48"/>
    <mergeCell ref="D49:E49"/>
    <mergeCell ref="D39:E39"/>
    <mergeCell ref="D40:E40"/>
    <mergeCell ref="A42:F42"/>
    <mergeCell ref="D43:E43"/>
    <mergeCell ref="D44:E44"/>
    <mergeCell ref="D45:E45"/>
    <mergeCell ref="D46:E4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=</vt:lpstr>
      <vt:lpstr>Trabalhador 44hs</vt:lpstr>
      <vt:lpstr>Trabalhador 12x36 D</vt:lpstr>
      <vt:lpstr>Trabalhador lider 44hs</vt:lpstr>
      <vt:lpstr>Uniformes e insumos</vt:lpstr>
      <vt:lpstr>Encargos</vt:lpstr>
      <vt:lpstr>'='!Area_de_impressao</vt:lpstr>
      <vt:lpstr>'Trabalhador 12x36 D'!Area_de_impressao</vt:lpstr>
      <vt:lpstr>'Trabalhador 44hs'!Area_de_impressao</vt:lpstr>
      <vt:lpstr>'Trabalhador lider 44hs'!Area_de_impressao</vt:lpstr>
      <vt:lpstr>'Uniformes e insumos'!Area_de_impressao</vt:lpstr>
      <vt:lpstr>'='!Excel_BuiltIn_Print_Area</vt:lpstr>
      <vt:lpstr>'Trabalhador 12x36 D'!Excel_BuiltIn_Print_Area</vt:lpstr>
      <vt:lpstr>'Trabalhador 44hs'!Excel_BuiltIn_Print_Area</vt:lpstr>
      <vt:lpstr>'Trabalhador lider 44hs'!Excel_BuiltIn_Print_Area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Contratos 03</dc:creator>
  <cp:lastModifiedBy>taise</cp:lastModifiedBy>
  <cp:lastPrinted>2025-04-30T13:51:38Z</cp:lastPrinted>
  <dcterms:created xsi:type="dcterms:W3CDTF">2025-01-29T12:19:37Z</dcterms:created>
  <dcterms:modified xsi:type="dcterms:W3CDTF">2025-04-30T13:51:48Z</dcterms:modified>
</cp:coreProperties>
</file>