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.xml.rels" ContentType="application/vnd.openxmlformats-package.relationships+xml"/>
  <Override PartName="/xl/worksheets/_rels/sheet9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drawing5.xml" ContentType="application/vnd.openxmlformats-officedocument.drawing+xml"/>
  <Override PartName="/xl/drawings/vmlDrawing5.vml" ContentType="application/vnd.openxmlformats-officedocument.vmlDrawing"/>
  <Override PartName="/xl/drawings/_rels/drawing1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5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jpeg" ContentType="image/jpeg"/>
  <Override PartName="/xl/comments3.xml" ContentType="application/vnd.openxmlformats-officedocument.spreadsheetml.comments+xml"/>
  <Override PartName="/xl/comments5.xml" ContentType="application/vnd.openxmlformats-officedocument.spreadsheetml.comments+xml"/>
  <Override PartName="/xl/comments7.xml" ContentType="application/vnd.openxmlformats-officedocument.spreadsheetml.comments+xml"/>
  <Override PartName="/xl/comments9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Trab__Agropecuária" sheetId="1" state="visible" r:id="rId2"/>
    <sheet name="Trab_Agro_Unif_EPIs" sheetId="2" state="visible" r:id="rId3"/>
    <sheet name="Mecânico" sheetId="3" state="visible" r:id="rId4"/>
    <sheet name="Mecâni_Unif_EPIs" sheetId="4" state="visible" r:id="rId5"/>
    <sheet name="Eletricista" sheetId="5" state="visible" r:id="rId6"/>
    <sheet name="Eletricista_Unif_EPIs" sheetId="6" state="visible" r:id="rId7"/>
    <sheet name="Manut_Predial" sheetId="7" state="visible" r:id="rId8"/>
    <sheet name="Man_Pred_Unif_EPIs" sheetId="8" state="visible" r:id="rId9"/>
    <sheet name="Porteiro" sheetId="9" state="visible" r:id="rId10"/>
    <sheet name="Port_Unifor" sheetId="10" state="visible" r:id="rId11"/>
    <sheet name="Memória de Cálculo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ID#AAABdkF1F8o
Delides Lorensetti    (2024-07-26 13:20:53)
(1/12)*100 = 8,33%</t>
        </r>
      </text>
    </commen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ID#AAABauLBEOU
Delides Lorensetti    (2024-07-26 13:21:19)
(1/12)+(1/12/3)*100 = 11,11%</t>
        </r>
      </text>
    </comment>
    <comment ref="D5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ID#AAABdkF1F7o
     (2024-07-24 13:00:01)
Alíquota variável em função da atividade econômica e FAP - Encaminhar comprovação.</t>
        </r>
      </text>
    </comment>
    <comment ref="D86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ID#AAABdkF1F7k
Delides Lorensetti    (2024-07-26 13:13:46)
((1/12)*0,05)*100 = 0,42%.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ID#AAABauLBEOw
Delides Lorensetti    (2024-07-26 13:14:27)
(0,0042*0,8)*100 = 0,0333%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ID#AAABauLBEOA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ID#AAABdZweSvA
Delides Lorensetti    (2024-07-26 17:34:24)
APT Final - Cálculo ((7/30)/12) = 1,94% (Custo não renovável)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ID#AAABdkF1F8w
     (2024-07-24 13:00:01)
Percentual total do modulo 2.2 X percentual do aviso prévio trabalhado.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ID#AAABauLBENs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3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ID#AAABfB7tIcE
Licitacoes Concordia    (2025-02-27 14:18:00)
CCT SC 14/2025 - Servente de Serviço Braçal</t>
        </r>
      </text>
    </comment>
    <comment ref="E4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ID#AAABfB7tIb8
Licitacoes Concordia    (2025-02-27 14:16:29)
CCT SC 14/2025 - Servente de Serviço Braçal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ID#AAABdZweSuI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ID#AAABdZweSu4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ID#AAABdZweSvE
     (2024-07-24 13:00:01)
25% sobre a hora normal</t>
        </r>
      </text>
    </comment>
    <comment ref="F3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ID#AAABfB7tIcI
Licitacoes Concordia    (2025-02-27 14:18:11)
CCT SC 14/2025 - Servente de Serviço Braçal</t>
        </r>
      </text>
    </comment>
    <comment ref="F4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ID#AAABfB7tIcA
Licitacoes Concordia    (2025-02-27 14:17:06)
CCT SC 14/2025 - Servente de Serviço Braçal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ID#AAABauLBENg
Delides Lorensetti    (2024-07-26 17:29:53)
(1/12)*100 = 8,33%</t>
        </r>
      </text>
    </commen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ID#AAABdZweSt4
Delides Lorensetti    (2024-07-26 17:30:19)
(1/12)+(1/12/3)*100 = 11,11%</t>
        </r>
      </text>
    </comment>
    <comment ref="D86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ID#AAABdkF1F8U
Delides Lorensetti    (2024-07-26 17:30:58)
((1/12)*0,05)*100 = 0,42%.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ID#AAABauLBEOI
Delides Lorensetti    (2024-07-26 17:31:30)
(0,0042*0,8)*100 = 0,0333%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ID#AAABdZweSuQ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ID#AAABdZweSuE
Delides Lorensetti    (2024-07-26 17:34:46)
APT Final - Cálculo ((7/30)/12) = 1,94% (Custo não renovável)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ID#AAABauLBEOM
     (2024-07-24 13:00:01)
Percentual total do modulo 2.2 X percentual do aviso prévio trabalhado.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ID#AAABdkF1F8Y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3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ID#AAABfB7tIcM
Licitacoes Concordia    (2025-02-27 14:18:50)
Salário Fixado p/ Admin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ID#AAABauLBEOY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ID#AAABdZweSuY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ID#AAABdZweSuM
     (2024-07-24 13:00:01)
25% sobre a hora normal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ID#AAABauLBEOE
Delides Lorensetti    (2024-07-26 17:31:58)
(1/12)*100 = 8,33%</t>
        </r>
      </text>
    </commen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ID#AAABdkF1F8k
Delides Lorensetti    (2024-07-26 17:32:23)
(1/12)+(1/12/3)*100 = 11,11%</t>
        </r>
      </text>
    </comment>
    <comment ref="D86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ID#AAABauLBEOg
Delides Lorensetti    (2024-07-26 17:32:47)
((1/12)*0,05)*100 = 0,42%.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ID#AAABdkF1F7s
Delides Lorensetti    (2024-07-26 17:33:15)
(0,0042*0,8)*100 = 0,0333%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ID#AAABauLBENw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ID#AAABdkF1F8s
Delides Lorensetti    (2024-07-26 17:34:55)
APT Final - Cálculo ((7/30)/12) = 1,94% (Custo não renovável)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ID#AAABauLBEOk
     (2024-07-24 13:00:01)
Percentual total do modulo 2.2 X percentual do aviso prévio trabalhado.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ID#AAABdkF1F78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3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ID#AAABfB7tIcQ
Licitacoes Concordia    (2025-02-27 14:21:32)
Salário Fixado p/ Admin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ID#AAABdkF1F7w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ID#AAABdZweSuc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ID#AAABdkF1F8g
     (2024-07-24 13:00:01)
25% sobre a hora normal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ID#AAABdZweSt8
Delides Lorensetti    (2024-07-26 13:11:58)
(1/12)*100 = 8,33%</t>
        </r>
      </text>
    </commen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ID#AAABauLBENo
Delides Lorensetti    (2024-07-26 13:12:27)
(1/12)+(1/12/3)*100 = 11,11%</t>
        </r>
      </text>
    </comment>
    <comment ref="D86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ID#AAABdkF1F74
Delides Lorensetti    (2024-07-26 17:36:08)
((1/12)*0,05)*100 = 0,42%.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ID#AAABauLBEOo
Delides Lorensetti    (2024-07-26 17:36:22)
(0,0042*0,8)*100 = 0,0333%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ID#AAABdZweSug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ID#AAABauLBEOs
Delides Lorensetti    (2024-07-26 17:35:12)
APT Final - Cálculo ((7/30)/12) = 1,94% (Custo não renovável)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ID#AAABdZweSus
Delides Lorensetti    (2024-07-26 17:36:49)
Percentual total do modulo 2.2 X percentual do aviso prévio trabalhado.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ID#AAABauLBEN8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3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ID#AAABfB7tIcU
Licitacoes Concordia    (2025-02-27 14:23:15)
CCT SC 14/2025 - Oficial de Man. Predial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ID#AAABdZweSu0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ID#AAABdZweSu8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ID#AAABauLBEN4
     (2024-07-24 13:00:01)
25% sobre a hora normal</t>
        </r>
      </text>
    </comment>
  </commentList>
</comments>
</file>

<file path=xl/comments9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ID#AAABauLBEOc
Delides Lorensetti    (2024-07-26 13:11:04)
(1/12)*100 = 8,33%</t>
        </r>
      </text>
    </comment>
    <comment ref="D5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ID#AAABdkF1F8Q
Delides Lorensetti    (2024-07-26 13:10:21)
(1/12)+(1/12/3)*100 = 11,11%</t>
        </r>
      </text>
    </comment>
    <comment ref="D5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ID#AAABdZweSuA
Delides Lorensetti    (2024-07-26 13:09:37)
Alíquota variável em função da atividade econômica e FAP - Encaminhar comprovação.</t>
        </r>
      </text>
    </comment>
    <comment ref="D6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ID#AAABdZweSvM
Delides Lorensetti    (2024-07-26 13:19:07)
Decreto municipal</t>
        </r>
      </text>
    </comment>
    <comment ref="D86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ID#AAABdZweSuw
Delides Lorensetti    (2024-07-26 13:17:15)
((1/12)*0,05)*100 = 0,42%.</t>
        </r>
      </text>
    </comment>
    <comment ref="D87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ID#AAABauLBEN0
Delides Lorensetti    (2024-07-26 13:17:34)
(0,0042*0,8)*100 = 0,0333%</t>
        </r>
      </text>
    </comment>
    <comment ref="D88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ID#AAABdZweSuU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D89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ID#AAABdZweSuo
Delides Lorensetti    (2024-07-26 17:35:24)
APT Final - Cálculo ((7/30)/12) = 1,94% (Custo não renovável)</t>
        </r>
      </text>
    </comment>
    <comment ref="D90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ID#AAABdkF1F8E
     (2024-07-24 13:00:01)
Percentual total do modulo 2.2 X percentual do aviso prévio trabalhado.</t>
        </r>
      </text>
    </comment>
    <comment ref="D9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ID#AAABdZweSuk
     (2024-07-24 13:00:01)
Lei 13.932/2019   Anexo XII da IN Seges nº
5/2017. O percentual de 4% foi dividido por igual entre o Aviso Prévio Indenizado e o Aviso Previo Trabalhado.Cálculo 0,08 x 0,40 x (1+5/56+5/56+1/3*5/56) = 4%:</t>
        </r>
      </text>
    </comment>
    <comment ref="E3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ID#AAABfB7tIcY
Licitacoes Concordia    (2025-02-27 14:25:47)
CCT SC 14/2025 - Porteiro</t>
        </r>
      </text>
    </comment>
    <comment ref="E41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ID#AAABdkF1F8A
     (2024-07-24 13:00:01)
30% dependendo da atividade</t>
        </r>
      </text>
    </comment>
    <comment ref="E42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ID#AAABdkF1F70
     (2024-07-24 13:00:01)
10%, 20% ou 40% dependendo da atividade</t>
        </r>
      </text>
    </comment>
    <comment ref="E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ID#AAABauLBEOQ
     (2024-07-24 13:00:01)
25% sobre a hora normal</t>
        </r>
      </text>
    </comment>
    <comment ref="F3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ID#AAABfB7tIcg
Licitacoes Concordia    (2025-02-27 14:26:06)
CCT SC 14/2025 - Porteiro</t>
        </r>
      </text>
    </comment>
    <comment ref="F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ID#AAABcMts4jM
Delides Lorensetti    (2025-02-10 16:17:09)
Adicional Noturno (72h) = (22 dias uteis x 2 h Ad Not) + (4 Sabado ou Domingo x 7h Ad Not).</t>
        </r>
      </text>
    </comment>
    <comment ref="F4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ID#AAABdkF1F8c
Delides Lorensetti    (2024-07-26 19:12:19)
Adicional hora noturna reduzida (72hxfator de redução 0,142857=10,28h). (Valor hora noturnax20%=11,96)</t>
        </r>
      </text>
    </comment>
    <comment ref="F45" authorId="0">
      <text>
        <r>
          <rPr>
            <sz val="10"/>
            <color rgb="FF000000"/>
            <rFont val="Arial"/>
            <family val="0"/>
            <charset val="1"/>
          </rPr>
          <t xml:space="preserve">======
ID#AAABcMts4i8
Delides Lorensetti    (2025-02-10 16:11:49)
Valor adicional noturno dividido por 26 (dias trabalhados no mês)multiplicado por 04 (sabados ou domingos trabalhados no mês)</t>
        </r>
      </text>
    </comment>
    <comment ref="G3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ID#AAABfB7tIck
Licitacoes Concordia    (2025-02-27 14:26:18)
CCT SC 14/2025 - Porteiro</t>
        </r>
      </text>
    </comment>
    <comment ref="G43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ID#AAABdkF1F8I
     (2024-07-24 13:00:01)
Adicional Noturno (138h) = (22dias uteis x 5 h  Ad Not) + (4 Sábado ou Domingo x 7h Ad Not)</t>
        </r>
      </text>
    </comment>
    <comment ref="G44" authorId="0">
      <text>
        <r>
          <rPr>
            <sz val="10"/>
            <color rgb="FF000000"/>
            <rFont val="Arial"/>
            <family val="0"/>
            <charset val="1"/>
          </rPr>
          <t xml:space="preserve">======
ID#AAABdkF1F8M
Delides Lorensetti    (2024-07-26 19:21:11)
Adicional hora noturna reduzida (138hxfator de redução 0,142857=19,71h). (Valor hora noturnax20%=11,96)</t>
        </r>
      </text>
    </comment>
    <comment ref="G45" authorId="0">
      <text>
        <r>
          <rPr>
            <sz val="10"/>
            <color rgb="FF000000"/>
            <rFont val="Arial"/>
            <family val="0"/>
            <charset val="1"/>
          </rPr>
          <t xml:space="preserve">======
ID#AAABcMts4jA
Delides Lorensetti    (2025-02-10 16:12:39)
Valor adicional noturno dividido por 26 (dias trabalhados no mês)multiplicado por 04 (sabados ou domingos trabalhados no mês)</t>
        </r>
      </text>
    </comment>
  </commentList>
</comments>
</file>

<file path=xl/sharedStrings.xml><?xml version="1.0" encoding="utf-8"?>
<sst xmlns="http://schemas.openxmlformats.org/spreadsheetml/2006/main" count="1496" uniqueCount="319">
  <si>
    <r>
      <rPr>
        <b val="true"/>
        <sz val="11"/>
        <color rgb="FF000000"/>
        <rFont val="Arial2"/>
        <family val="0"/>
        <charset val="1"/>
      </rPr>
      <t xml:space="preserve">
</t>
    </r>
    <r>
      <rPr>
        <b val="true"/>
        <sz val="10"/>
        <color rgb="FF000000"/>
        <rFont val="Calibri1"/>
        <family val="0"/>
        <charset val="1"/>
      </rPr>
      <t xml:space="preserve">Ministério da Educação
Secretaria de Educação Profissional e Tecnológica
Instituto Federal Catarinense</t>
    </r>
  </si>
  <si>
    <t xml:space="preserve">Planilha de custos e formação de preços – Trabalhador em Agropecuária</t>
  </si>
  <si>
    <t xml:space="preserve">Licitação nº</t>
  </si>
  <si>
    <t xml:space="preserve">PREGÃO ELETRÔNICO Nº 90007/2025</t>
  </si>
  <si>
    <t xml:space="preserve">Número do processo</t>
  </si>
  <si>
    <t xml:space="preserve">23351.001012/2025-33</t>
  </si>
  <si>
    <t xml:space="preserve">Dia ___/___/20___ às ___:___ horas</t>
  </si>
  <si>
    <t xml:space="preserve">Discriminação dos Serviços (dados referentes à contratação)</t>
  </si>
  <si>
    <t xml:space="preserve">Data de apreciação da proposta (dia/mês/ano)</t>
  </si>
  <si>
    <t xml:space="preserve">Município/DF</t>
  </si>
  <si>
    <t xml:space="preserve">Concórdia/SC</t>
  </si>
  <si>
    <t xml:space="preserve">CCT</t>
  </si>
  <si>
    <t xml:space="preserve">SC000014/2025</t>
  </si>
  <si>
    <t xml:space="preserve">Nº de meses de execução contratual</t>
  </si>
  <si>
    <t xml:space="preserve">Identificação do serviço</t>
  </si>
  <si>
    <t xml:space="preserve">Trabalhador em Agropecuária</t>
  </si>
  <si>
    <t xml:space="preserve">Posto de serviço:</t>
  </si>
  <si>
    <t xml:space="preserve">Nº de empregados:</t>
  </si>
  <si>
    <t xml:space="preserve">Nº de dias trabalhados:</t>
  </si>
  <si>
    <t xml:space="preserve">Carga horária semanal:</t>
  </si>
  <si>
    <t xml:space="preserve">44 h</t>
  </si>
  <si>
    <t xml:space="preserve">6x12</t>
  </si>
  <si>
    <t xml:space="preserve">Valor vale transporte</t>
  </si>
  <si>
    <t xml:space="preserve">Valor auxílio alimentação:</t>
  </si>
  <si>
    <r>
      <rPr>
        <sz val="11"/>
        <color rgb="FF000000"/>
        <rFont val="Arial2"/>
        <family val="0"/>
        <charset val="1"/>
      </rPr>
      <t xml:space="preserve">R$ 22,43 (6 horas)
</t>
    </r>
    <r>
      <rPr>
        <sz val="11"/>
        <color rgb="FF000000"/>
        <rFont val="Arial"/>
        <family val="0"/>
        <charset val="1"/>
      </rPr>
      <t xml:space="preserve">R$ 27,29 (8 horas)</t>
    </r>
  </si>
  <si>
    <t xml:space="preserve">Dados para composição dos custos referentes a mão de obra</t>
  </si>
  <si>
    <t xml:space="preserve">Tipo de serviço</t>
  </si>
  <si>
    <t xml:space="preserve">Trabalhador em Agropecuária 44 Hrs</t>
  </si>
  <si>
    <t xml:space="preserve">Trab. em Agropecuária 6x12: 06-00 as 12-00 e  14-00 as 20-00 (12 horas aos Sab e Dom)</t>
  </si>
  <si>
    <t xml:space="preserve">Classificação Brasileira de Ocupações (CBO)</t>
  </si>
  <si>
    <t xml:space="preserve">6210-05</t>
  </si>
  <si>
    <t xml:space="preserve">Salário normativo da categoria profissional</t>
  </si>
  <si>
    <t xml:space="preserve">Categoria profissional</t>
  </si>
  <si>
    <t xml:space="preserve">Data base da categoria</t>
  </si>
  <si>
    <t xml:space="preserve">01 de Janeiro</t>
  </si>
  <si>
    <t xml:space="preserve">Módulo 1 - Composição da remuneração</t>
  </si>
  <si>
    <t xml:space="preserve">Composição da remuneração</t>
  </si>
  <si>
    <t xml:space="preserve">%</t>
  </si>
  <si>
    <t xml:space="preserve">Valor (R$)</t>
  </si>
  <si>
    <t xml:space="preserve">A</t>
  </si>
  <si>
    <t xml:space="preserve">Salário base</t>
  </si>
  <si>
    <t xml:space="preserve">B</t>
  </si>
  <si>
    <t xml:space="preserve">Adicional de periculosidade</t>
  </si>
  <si>
    <t xml:space="preserve">C</t>
  </si>
  <si>
    <t xml:space="preserve">Adicional de insalubridade</t>
  </si>
  <si>
    <t xml:space="preserve">D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</si>
  <si>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</si>
  <si>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</si>
  <si>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</si>
  <si>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</si>
  <si>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Outros (especificar)</t>
  </si>
  <si>
    <t xml:space="preserve">Total</t>
  </si>
  <si>
    <t xml:space="preserve">Módulo 2 – Encargos e benefícios anuais, mensais e diários</t>
  </si>
  <si>
    <t xml:space="preserve">Submódulo 2.1 –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</si>
  <si>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</si>
  <si>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</si>
  <si>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</t>
  </si>
  <si>
    <t xml:space="preserve">Férias e adicional de férias</t>
  </si>
  <si>
    <t xml:space="preserve">Submódulo 2.2 – Encargos previdenciários (GPS), fundo de garantia por tempo de serviços (FGTS) e outras contribuições</t>
  </si>
  <si>
    <t xml:space="preserve">2.2</t>
  </si>
  <si>
    <t xml:space="preserve">GPS, FGTS e outras contribuições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</si>
  <si>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</si>
  <si>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</si>
  <si>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</si>
  <si>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</si>
  <si>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– SENAC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</si>
  <si>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</si>
  <si>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</si>
  <si>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</si>
  <si>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</si>
  <si>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</si>
  <si>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Submódulo 2.3 – Benefícios mensais e diários</t>
  </si>
  <si>
    <t xml:space="preserve">2.3</t>
  </si>
  <si>
    <t xml:space="preserve">Benefícios mensais e diários</t>
  </si>
  <si>
    <t xml:space="preserve">Auxílio Transporte (Vlr. Unit. x 2 x 22 dias) - 6% s/ salário ou (Vlr. Unit. x 2 x 26 dias) - 6% s/ salário</t>
  </si>
  <si>
    <t xml:space="preserve">Auxílio-alimentação (Vlr Unit x 22 dias) – 1% ou;
(Vlr 6hrs x 22 dias + Vlr 8hrs x 4 dias) – 1% </t>
  </si>
  <si>
    <t xml:space="preserve">Benefício de Assistência ao trabalhador</t>
  </si>
  <si>
    <t xml:space="preserve">Seguro de Vida</t>
  </si>
  <si>
    <t xml:space="preserve">Prêmio assiduidade</t>
  </si>
  <si>
    <t xml:space="preserve">Intrajornada ( 4 horas mensais) p/ postos 6x12</t>
  </si>
  <si>
    <t xml:space="preserve">Quadro-resumo do módulo 2 – Encargos e benefícios anuais, mensais e diários</t>
  </si>
  <si>
    <t xml:space="preserve">Encargos e benefícios anuais, mensais e diários</t>
  </si>
  <si>
    <t xml:space="preserve">Módulo 3 –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</si>
  <si>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</si>
  <si>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</si>
  <si>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</si>
  <si>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</si>
  <si>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</si>
  <si>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dos encargos do submódulo 2.2 sobre o aviso prévio trabalhado</t>
  </si>
  <si>
    <t xml:space="preserve">Multa do FGTS e contribuição social sobre o aviso prévio trabalhado</t>
  </si>
  <si>
    <t xml:space="preserve">Módulo 4 – Custo de reposição do profissional ausente</t>
  </si>
  <si>
    <t xml:space="preserve">Submódulo 4.1 – Substituto nas ausências legais</t>
  </si>
  <si>
    <t xml:space="preserve">4.1</t>
  </si>
  <si>
    <t xml:space="preserve">Composição do custo de reposição do profissional ausente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</si>
  <si>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</si>
  <si>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</si>
  <si>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</si>
  <si>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</si>
  <si>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</si>
  <si>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</si>
  <si>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Submódulo 4.2 – Substituto na intrajornada</t>
  </si>
  <si>
    <t xml:space="preserve">4.2</t>
  </si>
  <si>
    <t xml:space="preserve">Substituto na intrajornada</t>
  </si>
  <si>
    <t xml:space="preserve">Substituto na cobertura de intervalo para repouso ou alimentação</t>
  </si>
  <si>
    <t xml:space="preserve">Quadro-resumo do Módulo 4 – Custo de reposição do profissional ausente</t>
  </si>
  <si>
    <t xml:space="preserve">Custo de reposição do profissional ausente</t>
  </si>
  <si>
    <t xml:space="preserve">Substituto nas ausências legais</t>
  </si>
  <si>
    <t xml:space="preserve">Módulo 5 -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</si>
  <si>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</si>
  <si>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</si>
  <si>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</si>
  <si>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</si>
  <si>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(EPI’s)</t>
  </si>
  <si>
    <t xml:space="preserve">Total de Insumos diversos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</si>
  <si>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</si>
  <si>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</si>
  <si>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</si>
  <si>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A1</t>
  </si>
  <si>
    <t xml:space="preserve">Percentual Custos Indiretos</t>
  </si>
  <si>
    <t xml:space="preserve">Lucro</t>
  </si>
  <si>
    <t xml:space="preserve">B1</t>
  </si>
  <si>
    <t xml:space="preserve">Percentual de Lucro</t>
  </si>
  <si>
    <t xml:space="preserve">Tributos</t>
  </si>
  <si>
    <t xml:space="preserve">C1</t>
  </si>
  <si>
    <t xml:space="preserve">Tributos federais (PIS e COFINS)</t>
  </si>
  <si>
    <t xml:space="preserve">C2</t>
  </si>
  <si>
    <t xml:space="preserve">Tributos estaduais (especificar)</t>
  </si>
  <si>
    <t xml:space="preserve">C3</t>
  </si>
  <si>
    <t xml:space="preserve">Tributos municipais (ISS)</t>
  </si>
  <si>
    <t xml:space="preserve">Quadro-resumo do custo por empregado</t>
  </si>
  <si>
    <t xml:space="preserve">Mão de obra vinculada à execução contratual</t>
  </si>
  <si>
    <t xml:space="preserve">(R$)</t>
  </si>
  <si>
    <t xml:space="preserve">Subtotal (A + B +C+ D+E)</t>
  </si>
  <si>
    <t xml:space="preserve">Valor total por empregado</t>
  </si>
  <si>
    <t xml:space="preserve">Quadro-resumo do valor mensal dos serviços</t>
  </si>
  <si>
    <t xml:space="preserve">Valor proposto por empregado</t>
  </si>
  <si>
    <t xml:space="preserve">Quantidade de empregados por posto</t>
  </si>
  <si>
    <t xml:space="preserve">Valor proposto por posto</t>
  </si>
  <si>
    <t xml:space="preserve">Quantidade de postos</t>
  </si>
  <si>
    <t xml:space="preserve">Valor total do serviço (12 meses)</t>
  </si>
  <si>
    <t xml:space="preserve">Valor mensal dos serviços</t>
  </si>
  <si>
    <t xml:space="preserve">UNIFORMES (TRAB. AGRO - PREVISÃO 12 MESES)</t>
  </si>
  <si>
    <t xml:space="preserve">ITEM</t>
  </si>
  <si>
    <t xml:space="preserve">UN</t>
  </si>
  <si>
    <t xml:space="preserve">DESCRIÇÃO</t>
  </si>
  <si>
    <t xml:space="preserve">QUANT. (10 POSTOS )</t>
  </si>
  <si>
    <t xml:space="preserve">VALOR UN</t>
  </si>
  <si>
    <t xml:space="preserve">TOTAL</t>
  </si>
  <si>
    <t xml:space="preserve">Un</t>
  </si>
  <si>
    <t xml:space="preserve">Camiseta, manga longa ou curta, com a logomarca da empresa</t>
  </si>
  <si>
    <t xml:space="preserve">Camiseta, manga longa em tecido grosso, com a logomarca da empresa</t>
  </si>
  <si>
    <t xml:space="preserve">Calça comprida com elástico e cordão em brim com bolso</t>
  </si>
  <si>
    <t xml:space="preserve">Jaqueta ou japona forrada como logomarca da empresa em brim</t>
  </si>
  <si>
    <t xml:space="preserve">Valor Posto mensal</t>
  </si>
  <si>
    <t xml:space="preserve">EPIs (TRAB. AGRO - PREVISÃO 12 MESES)</t>
  </si>
  <si>
    <t xml:space="preserve">QUANT. 10 POSTOS</t>
  </si>
  <si>
    <r>
      <rPr>
        <sz val="8"/>
        <color rgb="FF000000"/>
        <rFont val="Arial"/>
        <family val="0"/>
        <charset val="1"/>
      </rPr>
      <t xml:space="preserve">Avental impermeável em PVC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</si>
  <si>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r>
      <rPr>
        <sz val="8"/>
        <color rgb="FF000000"/>
        <rFont val="Arial"/>
        <family val="0"/>
        <charset val="1"/>
      </rPr>
      <t xml:space="preserve">Calça anticorte por operador de motosserra </t>
    </r>
    <r>
      <rPr>
        <b val="true"/>
        <sz val="8"/>
        <color rgb="FF000000"/>
        <rFont val="Arial"/>
        <family val="0"/>
        <charset val="1"/>
      </rPr>
      <t xml:space="preserve">(previsto p/ 2 postos)</t>
    </r>
  </si>
  <si>
    <r>
      <rPr>
        <sz val="8"/>
        <color rgb="FF000000"/>
        <rFont val="Arial"/>
        <family val="0"/>
        <charset val="1"/>
      </rPr>
      <t xml:space="preserve">Calçado de segurança tipo botina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</si>
  <si>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r>
      <rPr>
        <sz val="8"/>
        <color rgb="FF000000"/>
        <rFont val="Arial"/>
        <family val="0"/>
        <charset val="1"/>
      </rPr>
      <t xml:space="preserve">Bota de borracha com solado de borracha ou material sintético antiderrapante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</si>
  <si>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r>
      <rPr>
        <sz val="8"/>
        <color rgb="FF000000"/>
        <rFont val="Arial"/>
        <family val="0"/>
        <charset val="1"/>
      </rPr>
      <t xml:space="preserve">Capacete por operador de motosserra </t>
    </r>
    <r>
      <rPr>
        <b val="true"/>
        <sz val="8"/>
        <color rgb="FF000000"/>
        <rFont val="Arial"/>
        <family val="0"/>
        <charset val="1"/>
      </rPr>
      <t xml:space="preserve">(previsto p/ 2 postos)</t>
    </r>
  </si>
  <si>
    <r>
      <rPr>
        <sz val="8"/>
        <color rgb="FF000000"/>
        <rFont val="Arial"/>
        <family val="0"/>
        <charset val="1"/>
      </rPr>
      <t xml:space="preserve">Chapéu de tecido com proteção de nuca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</si>
  <si>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r>
      <rPr>
        <sz val="8"/>
        <color rgb="FF000000"/>
        <rFont val="Arial"/>
        <family val="0"/>
        <charset val="1"/>
      </rPr>
      <t xml:space="preserve">Cinto de Segurança tipo paraquedista com talabarte tipo Y, com C.A </t>
    </r>
    <r>
      <rPr>
        <b val="true"/>
        <sz val="8"/>
        <color rgb="FF000000"/>
        <rFont val="Arial"/>
        <family val="0"/>
        <charset val="1"/>
      </rPr>
      <t xml:space="preserve">(previsto para 1 posto)</t>
    </r>
  </si>
  <si>
    <r>
      <rPr>
        <sz val="8"/>
        <color rgb="FF000000"/>
        <rFont val="Arial"/>
        <family val="0"/>
        <charset val="1"/>
      </rPr>
      <t xml:space="preserve">Conjunto para aplicação de herbicida </t>
    </r>
    <r>
      <rPr>
        <b val="true"/>
        <sz val="8"/>
        <color rgb="FF000000"/>
        <rFont val="Arial"/>
        <family val="0"/>
        <charset val="1"/>
      </rPr>
      <t xml:space="preserve">(previsto para 3 postos)</t>
    </r>
  </si>
  <si>
    <r>
      <rPr>
        <sz val="8"/>
        <color rgb="FF000000"/>
        <rFont val="Arial"/>
        <family val="0"/>
        <charset val="1"/>
      </rPr>
      <t xml:space="preserve">Luva de borracha nitrílica, ambidestras </t>
    </r>
    <r>
      <rPr>
        <b val="true"/>
        <sz val="8"/>
        <color rgb="FF000000"/>
        <rFont val="Arial"/>
        <family val="0"/>
        <charset val="1"/>
      </rPr>
      <t xml:space="preserve">(previsto para 3 postos)</t>
    </r>
  </si>
  <si>
    <r>
      <rPr>
        <sz val="8"/>
        <color rgb="FF000000"/>
        <rFont val="Arial"/>
        <family val="0"/>
        <charset val="1"/>
      </rPr>
      <t xml:space="preserve">Luva anticorte para operador de motosserra </t>
    </r>
    <r>
      <rPr>
        <b val="true"/>
        <sz val="8"/>
        <color rgb="FF000000"/>
        <rFont val="Arial"/>
        <family val="0"/>
        <charset val="1"/>
      </rPr>
      <t xml:space="preserve">(previsto para 2 postos)</t>
    </r>
  </si>
  <si>
    <r>
      <rPr>
        <sz val="8"/>
        <color rgb="FF000000"/>
        <rFont val="Arial"/>
        <family val="0"/>
        <charset val="1"/>
      </rPr>
      <t xml:space="preserve">Máscara descartável para pó </t>
    </r>
    <r>
      <rPr>
        <b val="true"/>
        <sz val="8"/>
        <color rgb="FF000000"/>
        <rFont val="Arial"/>
        <family val="0"/>
        <charset val="1"/>
      </rPr>
      <t xml:space="preserve">(previsto para 5 postos)</t>
    </r>
  </si>
  <si>
    <r>
      <rPr>
        <sz val="8"/>
        <color rgb="FF000000"/>
        <rFont val="Arial"/>
        <family val="0"/>
        <charset val="1"/>
      </rPr>
      <t xml:space="preserve">Óculos de Proteção incolor </t>
    </r>
    <r>
      <rPr>
        <b val="true"/>
        <sz val="8"/>
        <color rgb="FF000000"/>
        <rFont val="Arial"/>
        <family val="0"/>
        <charset val="1"/>
      </rPr>
      <t xml:space="preserve">(previsto para 5 postos)</t>
    </r>
  </si>
  <si>
    <t xml:space="preserve">Protetor Auricular (previsto todos os postos, caso necessário)</t>
  </si>
  <si>
    <t xml:space="preserve">Protetor Solar FPS 30 120ml (previsto todos os postos)</t>
  </si>
  <si>
    <r>
      <rPr>
        <sz val="8"/>
        <color rgb="FF000000"/>
        <rFont val="Arial"/>
        <family val="0"/>
        <charset val="1"/>
      </rPr>
      <t xml:space="preserve">Respirador Semi Facial + Filtro para agrotóxico </t>
    </r>
    <r>
      <rPr>
        <b val="true"/>
        <sz val="8"/>
        <color rgb="FF000000"/>
        <rFont val="Arial"/>
        <family val="0"/>
        <charset val="1"/>
      </rPr>
      <t xml:space="preserve">(previsto para 3 postos)</t>
    </r>
  </si>
  <si>
    <r>
      <rPr>
        <sz val="8"/>
        <color rgb="FF000000"/>
        <rFont val="Arial"/>
        <family val="0"/>
        <charset val="1"/>
      </rPr>
      <t xml:space="preserve">Capa de chuva </t>
    </r>
    <r>
      <rPr>
        <b val="true"/>
        <sz val="8"/>
        <color rgb="FF000000"/>
        <rFont val="Arial"/>
        <family val="0"/>
        <charset val="1"/>
      </rPr>
      <t xml:space="preserve">(previsto todos os postos)</t>
    </r>
  </si>
  <si>
    <t xml:space="preserve">Valor mensal Posto</t>
  </si>
  <si>
    <r>
      <rPr>
        <b val="true"/>
        <sz val="11"/>
        <color rgb="FF000000"/>
        <rFont val="Arial"/>
        <family val="0"/>
        <charset val="1"/>
      </rPr>
      <t xml:space="preserve">
</t>
    </r>
    <r>
      <rPr>
        <b val="true"/>
        <sz val="10"/>
        <color rgb="FF000000"/>
        <rFont val="Calibri1"/>
        <family val="0"/>
        <charset val="1"/>
      </rPr>
      <t xml:space="preserve">Ministério da Educação
Secretaria de Educação Profissional e Tecnológica
Instituto Federal Catarinense</t>
    </r>
  </si>
  <si>
    <t xml:space="preserve">Mapa de Formação de Preços – Mecânico de Manutenção de Máquinas em Geral</t>
  </si>
  <si>
    <t xml:space="preserve">Mecânico</t>
  </si>
  <si>
    <t xml:space="preserve">Mecânico 44h</t>
  </si>
  <si>
    <t xml:space="preserve">9113-05</t>
  </si>
  <si>
    <t xml:space="preserve">Adicional de insalubridade </t>
  </si>
  <si>
    <t xml:space="preserve">Auxílio Transporte (Vlr. Unit. x 2 x 22 dias) - 6% s/ salário</t>
  </si>
  <si>
    <t xml:space="preserve">Auxílio-alimentação (Vlr. Unit. x 22 dias) – 1%</t>
  </si>
  <si>
    <t xml:space="preserve">Quantidade de posto (empregados)</t>
  </si>
  <si>
    <t xml:space="preserve">Valor total do serviço</t>
  </si>
  <si>
    <t xml:space="preserve">UNIFORMES (MECÂNICO - PREVISÃO 12 MESES)</t>
  </si>
  <si>
    <t xml:space="preserve">QUANT.  01 POSTO </t>
  </si>
  <si>
    <t xml:space="preserve">EPIs (MECÂNICO - PREVISÃO 12 MESES)</t>
  </si>
  <si>
    <t xml:space="preserve">Avental de Segurança para serviços de solda  </t>
  </si>
  <si>
    <t xml:space="preserve">Capa de Chuva (previsto todos os postos)</t>
  </si>
  <si>
    <t xml:space="preserve">Calçado de segurança</t>
  </si>
  <si>
    <t xml:space="preserve">Bota de borracha com solado de borracha ou material sintético antiderrapante</t>
  </si>
  <si>
    <t xml:space="preserve">Luva de couro</t>
  </si>
  <si>
    <t xml:space="preserve">Máscara descartável para pó</t>
  </si>
  <si>
    <t xml:space="preserve">Óculos de Proteção incolor</t>
  </si>
  <si>
    <t xml:space="preserve">Protetor Solar FPS 30 120ml</t>
  </si>
  <si>
    <t xml:space="preserve">Protetor auricular</t>
  </si>
  <si>
    <t xml:space="preserve">Respirador Semi Facial + Filtro</t>
  </si>
  <si>
    <t xml:space="preserve">Máscara de solda com escurecimento automático</t>
  </si>
  <si>
    <t xml:space="preserve">Mapa de Formação de Preços – Eletricista</t>
  </si>
  <si>
    <t xml:space="preserve">Concórdia</t>
  </si>
  <si>
    <t xml:space="preserve">Eletricista</t>
  </si>
  <si>
    <t xml:space="preserve">Eletricista 44 hrs</t>
  </si>
  <si>
    <t xml:space="preserve">9511-05</t>
  </si>
  <si>
    <t xml:space="preserve">AuxílioTransporte (Vlr. Unit. x 2 x 22 dias) - 6% s/ salário</t>
  </si>
  <si>
    <t xml:space="preserve">Auxílio-alimentação (Vlr. Unit x 22 dias) – 1%</t>
  </si>
  <si>
    <t xml:space="preserve">Quantidade de postos (empregados)</t>
  </si>
  <si>
    <t xml:space="preserve">UNIFORMES (ELETRICISTA - PREVISÃO 12 MESES)</t>
  </si>
  <si>
    <t xml:space="preserve">QUANT. 01 POSTO </t>
  </si>
  <si>
    <t xml:space="preserve">EPIs (ELETRICISTA - PREVISÃO 12 MESES)</t>
  </si>
  <si>
    <t xml:space="preserve">QUANT. 01 POSTO</t>
  </si>
  <si>
    <t xml:space="preserve">Bota de borracha com solado isolante de borracha ou material sintético antiderrapante</t>
  </si>
  <si>
    <t xml:space="preserve">Capacete de segurança com forro de borracha com C.A.</t>
  </si>
  <si>
    <t xml:space="preserve">Cinto de Segurança tipo paraquedista com talabarte tipo Y, com C.A.</t>
  </si>
  <si>
    <t xml:space="preserve">Luvas de borracha isolante para baixa tensão com C.A.</t>
  </si>
  <si>
    <t xml:space="preserve">Luvas de raspa, segurança, PVC ou borracha com C.A conforme a necessidade</t>
  </si>
  <si>
    <t xml:space="preserve">Óculos de Proteção</t>
  </si>
  <si>
    <t xml:space="preserve">Protetor Solar FPS 30 - 120ml</t>
  </si>
  <si>
    <t xml:space="preserve">Capa de chuva</t>
  </si>
  <si>
    <r>
      <rPr>
        <b val="true"/>
        <sz val="11"/>
        <color rgb="FF000000"/>
        <rFont val="Arial"/>
        <family val="0"/>
        <charset val="1"/>
      </rPr>
      <t xml:space="preserve">
</t>
    </r>
    <r>
      <rPr>
        <b val="true"/>
        <sz val="10"/>
        <color rgb="FF000000"/>
        <rFont val="Arial"/>
        <family val="0"/>
        <charset val="1"/>
      </rPr>
      <t xml:space="preserve">Ministério da Educação
Secretaria de Educação Profissional e Tecnológica
Instituto Federal Catarinense</t>
    </r>
  </si>
  <si>
    <t xml:space="preserve">Mapa de Formação de Preços – Manutenção Predial</t>
  </si>
  <si>
    <t xml:space="preserve">Manutenção Predial 44h</t>
  </si>
  <si>
    <t xml:space="preserve">Manutenção Predial 44h (Lider)</t>
  </si>
  <si>
    <t xml:space="preserve">5143-10</t>
  </si>
  <si>
    <t xml:space="preserve">Gratificação Lider</t>
  </si>
  <si>
    <t xml:space="preserve">Auxílio-alimentação (Vlr. Unit. x 2 x 22 dias) – 1%</t>
  </si>
  <si>
    <t xml:space="preserve">UNIFORMES (MAN. PREDIAL)</t>
  </si>
  <si>
    <t xml:space="preserve">QUANT. 02 POSTOS (12 MESES)</t>
  </si>
  <si>
    <t xml:space="preserve">EPIs (MAN. PREDIAL)</t>
  </si>
  <si>
    <t xml:space="preserve">QUANT. 02 postos (12 MESES)</t>
  </si>
  <si>
    <t xml:space="preserve">Capa de Chuva</t>
  </si>
  <si>
    <t xml:space="preserve">Planilha de custos e formação de preços – Porteiro 6x12</t>
  </si>
  <si>
    <t xml:space="preserve">R$ 22,43 (6 hrs)
R$ 27,29 (8 hrs)</t>
  </si>
  <si>
    <t xml:space="preserve">Portaria (diurno) 6h (seg x sex) 12h (sab ou dom)</t>
  </si>
  <si>
    <t xml:space="preserve">Portaria 18-00 as 00-00 (18-00 as 06-00 Sáb ou Dom)</t>
  </si>
  <si>
    <t xml:space="preserve">Portaria 00-00 as 06-00 (18-00 as 06-00 Sáb ou Dom)</t>
  </si>
  <si>
    <t xml:space="preserve">5174-10</t>
  </si>
  <si>
    <t xml:space="preserve">Outros (Reflexo do adicional noturno sobre o DSR )</t>
  </si>
  <si>
    <t xml:space="preserve">AuxílioTransporte (Vlr. Unit. x 2 x 26 dias) - 6% s/ salário</t>
  </si>
  <si>
    <t xml:space="preserve">Auxílio-alimentação (R$ 22,43 x 22 dias + R$ 27,29 x 4 dias) – 1%</t>
  </si>
  <si>
    <t xml:space="preserve">Intrajornada (4 horas)</t>
  </si>
  <si>
    <t xml:space="preserve">Mensal</t>
  </si>
  <si>
    <t xml:space="preserve">UNIFORMES (PORTEIRO)</t>
  </si>
  <si>
    <t xml:space="preserve">QUANT. 04 POSTOS (12 MESES)</t>
  </si>
  <si>
    <t xml:space="preserve">Camisa social, manga longa ou curta, com a logomarca da empresa</t>
  </si>
  <si>
    <t xml:space="preserve">Calça comprida, modelo social, em oxford cor preta</t>
  </si>
  <si>
    <t xml:space="preserve">Jaqueta ou japona forrada com logomarca da empresa</t>
  </si>
  <si>
    <t xml:space="preserve">Sapato tipo social na cor preta, com solado antiderrapante</t>
  </si>
  <si>
    <t xml:space="preserve">Módulo 1 – Composição da Remuneração</t>
  </si>
  <si>
    <t xml:space="preserve">Salário Base, Insalubridade e Periculosidade</t>
  </si>
  <si>
    <t xml:space="preserve">Cláusula Terceira da CCT SC000014/2025  e LTCATs emitidos pela SEG. DO TRABALHO/CSSTQV/DGP/REITORIA/IFC. Para os cargos de Mecânico e Eletricista o salário base foi fixado através de Pesquisas de Preços,  não podendo ser reduzido o valor informado nas Planilhas de Formação de Preços.</t>
  </si>
  <si>
    <t xml:space="preserve">O valor da gratificação estipulado para o posto de Manutenção Predial/Líder foi estipulado em 20% sobre o salário base de Manutenção Predial, não podendo ser reduzido o valor </t>
  </si>
  <si>
    <t xml:space="preserve">Módulo 2 – Encargos e Benefícios Anuais, Mensais e Diários</t>
  </si>
  <si>
    <t xml:space="preserve">Submódulo 2.1 - 13º Salário, Férias e Adicional de Férias</t>
  </si>
  <si>
    <t xml:space="preserve">13º salário</t>
  </si>
  <si>
    <t xml:space="preserve">Conforme Acórdão TCU nº 6.771/2009 - Cálculo (1/12) x 100 = 8,33%</t>
  </si>
  <si>
    <t xml:space="preserve">Férias e Adicional de Férias</t>
  </si>
  <si>
    <t xml:space="preserve">Cálculo (1/12) x 100 = 8,33% + (1/3)/12 x 100 = 2,78% = 11,11% (O valor correspondente a férias( o percentual de 8,33%) trata-se de um custo não renovável, devendo ser zerado a partir do 13º mês de contrato, haja vista ser apenas o adiantamento de férias)</t>
  </si>
  <si>
    <t xml:space="preserve">Cálculo efetuado com base no Acórdão TCU nº 6.771/2009 1 C.</t>
  </si>
  <si>
    <t xml:space="preserve">Submódulo 2.2 - GPS, FGTS e Outras Contribuições</t>
  </si>
  <si>
    <t xml:space="preserve">Seguros Acidente do Trabalho ( SAT = RAT X FAP)</t>
  </si>
  <si>
    <t xml:space="preserve">O RAT é definido em função da atividade preponderante da empresa. No caso de empresas com estabelecimento único e com mais de uma atividade econômica, o enquadramento será em função da atividade que tem o maior número de segurados e trabalhadores avulsos.</t>
  </si>
  <si>
    <t xml:space="preserve">O FAP deverá ser comprovado por meio do envio do FAPWEB da competência anterior à apresentação da proposta.</t>
  </si>
  <si>
    <t xml:space="preserve">Os percentuais dos encargos previdenciários, do FGTS e demais contribuições são aqueles estabelecidos pela legislação vigente.</t>
  </si>
  <si>
    <t xml:space="preserve">Submódulo 2.3 - Benefícios Mensais e Diários</t>
  </si>
  <si>
    <t xml:space="preserve">Auxílio Transporte </t>
  </si>
  <si>
    <t xml:space="preserve">Valor definido de acordo com o DECRETO Nº 8.009, DE 9 DE FEVEREIRO DE 2024 - Município de Concórdia - SC</t>
  </si>
  <si>
    <t xml:space="preserve">Cálculo: (Vlr. Unit. x 2 x 22 dias ou 2 x 26 dias) - 6% s/ salário</t>
  </si>
  <si>
    <t xml:space="preserve">Auxílio alimentação</t>
  </si>
  <si>
    <t xml:space="preserve">Cláusula Décima Segunda da CCT.</t>
  </si>
  <si>
    <t xml:space="preserve"> Cálculo:  (Vlr. Unit. X 22 dias ou 26 dias) - 1%</t>
  </si>
  <si>
    <t xml:space="preserve">Benefício de Assistência ao Trabalhador</t>
  </si>
  <si>
    <t xml:space="preserve">Conforme Cláusula Décima Sexta da CCT.</t>
  </si>
  <si>
    <t xml:space="preserve">Prêmio Assiduidade</t>
  </si>
  <si>
    <t xml:space="preserve">Conforme Cláusula Décima Primeira da CCT.</t>
  </si>
  <si>
    <t xml:space="preserve">Módulo 3 – Provisão para Rescisão</t>
  </si>
  <si>
    <t xml:space="preserve">Aviso Prévio Indenizado</t>
  </si>
  <si>
    <t xml:space="preserve">Cálculo ((1/12)x 0,05) x 100 = 0,42% ( Custo não renovável)</t>
  </si>
  <si>
    <t xml:space="preserve">Percentual de Incidência: De acordo com dados de contratos do STF, trazidos no Acórdão TCU 6.771/2009 1 C, cerca de 5% do pessoal é demitido pelo empregador, antes do término do contrato.
Conforme dispõe o art. 487 § 1º da CLT. Em atenção à Lei nº 12.506/2011 e ao Acórdão TCU nº 1.186/2017-
Plenário, em caso de prorrogação do contrato, o percentual máximo dessa parcela será de 10% do custo mensal da rubrica,
proporcional ao provisionamento dos 3 dias adicionais devidos a cada ano trabalhado, consecutivo ao primeiro. Pago o percentual de 0,42% no primeiro ano de contrato, e na prorrogação o percentual dessa parcela será de 0,042% ao ano. (10% do API).</t>
  </si>
  <si>
    <t xml:space="preserve">Cálculo: (0,0042*0,8)*100=0,0333</t>
  </si>
  <si>
    <t xml:space="preserve">Multa do FGTS sobre aviso prévio indenizado</t>
  </si>
  <si>
    <t xml:space="preserve">Cálculo 0,08 x 0,40 x (1+5/56+5/56+1/3*5/56) = 4%</t>
  </si>
  <si>
    <t xml:space="preserve">Conforme Anexo XII da IN 05 SEGES/MP</t>
  </si>
  <si>
    <t xml:space="preserve">O percentual na planilha foi dividido por igual entre Aviso Prévio Indenizado e Aviso Prévio Trabalhado (2%)</t>
  </si>
  <si>
    <t xml:space="preserve">Aviso Prévio Trabalhado</t>
  </si>
  <si>
    <t xml:space="preserve">APT Final - Cálculo ((7/30)/12) = 1,94% (Custo não renovável)</t>
  </si>
  <si>
    <t xml:space="preserve">{[(Total da Remuneração / dias do mês) / meses do ano] x 7 dias de redução da jornada} x 100% = 1,94%
 No caso de prorrogação do contrato, o percentual máximo dessa parcela será de 10% do custo mensal da rubrica. (10% do APT), proporcional ao provisionamento dos 3 dias adicionais devidos a cada ano trabalhado, consecutivo ao primeiro.                                                                                                                                                                      Conforme o entendimento do TCU no Acórdão nº 1.186/2017 - Plenário, 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12.506/2011.( Enunciado do Boletim de Jurisprudência nº 176/2017). </t>
  </si>
  <si>
    <t xml:space="preserve">Incidência de GPS, FGTS e outras contribuições sobre o aviso prévio trabalhado</t>
  </si>
  <si>
    <t xml:space="preserve">Percentual total do modulo 2.2 x percentual do aviso prévio trabalhado.</t>
  </si>
  <si>
    <t xml:space="preserve">Conforme Anexo XII da In 05 SEGES/MP</t>
  </si>
  <si>
    <t xml:space="preserve">Submódulo 4.1 - Substituto nas Ausências Legais</t>
  </si>
  <si>
    <t xml:space="preserve">Substituto na cobertura de Férias</t>
  </si>
  <si>
    <t xml:space="preserve">Cálculo (8,33/12) + (8,33/12) + (2,78/12) = 1,62%</t>
  </si>
  <si>
    <t xml:space="preserve">Em razão da previsão integral de férias no Submódulo 2.1.B, este custo deve ser no máximo de 1,62%</t>
  </si>
  <si>
    <t xml:space="preserve">Substituto na cobertura de Ausências Legais</t>
  </si>
  <si>
    <t xml:space="preserve">Acórdão 6.771/2019 1 C: De acordo com dados estatísticos do IBGE, cada empregado falta em média 1 dia por ano devido a faltas legais do art. 473 ((1/30)/12 x 100 = 0,28%), e tem 5 faltas justificadas anuais motivadas por algum tipo de doença ((5/30)/12 x 100 = 1,39%)</t>
  </si>
  <si>
    <t xml:space="preserve">Percentual na planilha = 0,28% + 1,39% = 1,67%</t>
  </si>
  <si>
    <t xml:space="preserve">Substituto na cobertura de Licença-Paternidade</t>
  </si>
  <si>
    <t xml:space="preserve">Cálculo ((5/30)/12 x 0,015 x 100 = 0,02%</t>
  </si>
  <si>
    <t xml:space="preserve">Acórdão 6.711/2099 – 1C – De acordo com o IBGE, nascem filhos de 1,5% dos trabalhadores no período de um ano.</t>
  </si>
  <si>
    <t xml:space="preserve">Substituto na cobertura de Ausência por acidente de trabalho</t>
  </si>
  <si>
    <t xml:space="preserve">Cálculo ((15/30)/12) x 0,0078 x 100 = 0,03%</t>
  </si>
  <si>
    <t xml:space="preserve">Acórdão 6.771/2019 1 C: De acordo com números apresentados pelo Ministério da Previdência e Assistência Social, baseados em informações prestadas pelos empregadores por meio da GFIP, 0,78% dos empregados se acidentam no ano.</t>
  </si>
  <si>
    <t xml:space="preserve">Substituto na cobertura de Afastamento Maternidade</t>
  </si>
  <si>
    <t xml:space="preserve">Cálculo {[(1.1/3)/12 x (4/12)} x 2% x 100 = 0,07%</t>
  </si>
  <si>
    <t xml:space="preserve">Conforme estatística porcentagem de empregadas que engravidam a cada ano é de 2%.</t>
  </si>
  <si>
    <t xml:space="preserve">Módulo 5 - Insumos Diversos</t>
  </si>
  <si>
    <t xml:space="preserve">EPI's e Uniformes</t>
  </si>
  <si>
    <t xml:space="preserve">Quantitativo anual conforme Termo de Referência do Edital</t>
  </si>
  <si>
    <t xml:space="preserve">Quantitativo conforme Termo de Referência do Edital.</t>
  </si>
  <si>
    <t xml:space="preserve">Quantitativo conforme Termo de Referência do edital.</t>
  </si>
  <si>
    <t xml:space="preserve">Equipamentos c/ depreciação (10 anos)</t>
  </si>
  <si>
    <t xml:space="preserve">Módulo 6 – Custos Indiretos, Tributos e Lucro</t>
  </si>
  <si>
    <t xml:space="preserve">Custos Indiretos, Tributos e Lucro</t>
  </si>
  <si>
    <t xml:space="preserve">Custos Indiretos</t>
  </si>
  <si>
    <t xml:space="preserve">Definido pela empresa.</t>
  </si>
  <si>
    <t xml:space="preserve">Definido pela empresa</t>
  </si>
  <si>
    <t xml:space="preserve">C1. Tributos Federais</t>
  </si>
  <si>
    <t xml:space="preserve">Planilha de composição de custos foi feita com base no regime de Lucro Presumido. Empresas optantes pelo Lucro Real deverão ajustar as suas propostas.</t>
  </si>
  <si>
    <t xml:space="preserve">C3. Tributos Municipais</t>
  </si>
  <si>
    <t xml:space="preserve">Alíquota de 3% em conformidade com a Lei Complementar 326 de 15/12/2033 do Município de Concórdia - SC.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</si>
</sst>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&quot;R$ &quot;#,##0.00\ ;&quot;(R$ &quot;#,##0.00\)"/>
    <numFmt numFmtId="166" formatCode="0"/>
    <numFmt numFmtId="167" formatCode="[$R$-416]\ #,##0.00;[RED]\-[$R$-416]\ #,##0.00"/>
    <numFmt numFmtId="168" formatCode="dd/mm/yyyy"/>
    <numFmt numFmtId="169" formatCode="0.00%"/>
    <numFmt numFmtId="170" formatCode="&quot;R$ &quot;#,##0.00"/>
    <numFmt numFmtId="171" formatCode="[$R$ -416]#,##0.00"/>
  </numFmts>
  <fonts count="22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2"/>
      <family val="0"/>
      <charset val="1"/>
    </font>
    <font>
      <b val="true"/>
      <sz val="10"/>
      <color rgb="FF000000"/>
      <name val="Calibri1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Arial2"/>
      <family val="0"/>
      <charset val="1"/>
    </font>
    <font>
      <sz val="11"/>
      <color rgb="FFFF0000"/>
      <name val="Arial"/>
      <family val="0"/>
      <charset val="1"/>
    </font>
    <font>
      <sz val="11"/>
      <color rgb="FF00000A"/>
      <name val="Arial"/>
      <family val="0"/>
      <charset val="1"/>
    </font>
    <font>
      <sz val="10"/>
      <color rgb="FF0000FF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0"/>
      <color rgb="FF00FFFF"/>
      <name val="Arial"/>
      <family val="0"/>
      <charset val="1"/>
    </font>
    <font>
      <b val="true"/>
      <sz val="9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sz val="9"/>
      <color rgb="FF000000"/>
      <name val="Arial"/>
      <family val="0"/>
      <charset val="1"/>
    </font>
  </fonts>
  <fills count="13">
    <fill>
      <patternFill patternType="none"/>
    </fill>
    <fill>
      <patternFill patternType="gray125"/>
    </fill>
    <fill>
      <patternFill patternType="solid">
        <fgColor rgb="FFCCCCCC"/>
        <bgColor rgb="FFC0C0C0"/>
      </patternFill>
    </fill>
    <fill>
      <patternFill patternType="solid">
        <fgColor rgb="FFFFFFD7"/>
        <bgColor rgb="FFFFF5CE"/>
      </patternFill>
    </fill>
    <fill>
      <patternFill patternType="solid">
        <fgColor rgb="FFC0C0C0"/>
        <bgColor rgb="FFBFBFBF"/>
      </patternFill>
    </fill>
    <fill>
      <patternFill patternType="solid">
        <fgColor rgb="FFFFF5CE"/>
        <bgColor rgb="FFFFF2CC"/>
      </patternFill>
    </fill>
    <fill>
      <patternFill patternType="solid">
        <fgColor rgb="FFBFBFBF"/>
        <bgColor rgb="FFC0C0C0"/>
      </patternFill>
    </fill>
    <fill>
      <patternFill patternType="solid">
        <fgColor rgb="FFB3CAC7"/>
        <bgColor rgb="FFC0C0C0"/>
      </patternFill>
    </fill>
    <fill>
      <patternFill patternType="solid">
        <fgColor rgb="FFFFFFFF"/>
        <bgColor rgb="FFFFFFD7"/>
      </patternFill>
    </fill>
    <fill>
      <patternFill patternType="solid">
        <fgColor rgb="FFFFFFA6"/>
        <bgColor rgb="FFFFF5CE"/>
      </patternFill>
    </fill>
    <fill>
      <patternFill patternType="solid">
        <fgColor rgb="FFFFF2CC"/>
        <bgColor rgb="FFFFF5CE"/>
      </patternFill>
    </fill>
    <fill>
      <patternFill patternType="solid">
        <fgColor rgb="FF999999"/>
        <bgColor rgb="FF808080"/>
      </patternFill>
    </fill>
    <fill>
      <patternFill patternType="solid">
        <fgColor rgb="FFD9D9D9"/>
        <bgColor rgb="FFCCCCCC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>
        <color rgb="FF333300"/>
      </left>
      <right style="hair">
        <color rgb="FF333300"/>
      </right>
      <top/>
      <bottom style="hair">
        <color rgb="FF33330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>
        <color rgb="FF333300"/>
      </right>
      <top/>
      <bottom/>
      <diagonal/>
    </border>
    <border diagonalUp="false" diagonalDown="false">
      <left style="thin">
        <color rgb="FF333300"/>
      </left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>
        <color rgb="FF333300"/>
      </right>
      <top style="thin"/>
      <bottom style="thin"/>
      <diagonal/>
    </border>
    <border diagonalUp="false" diagonalDown="false">
      <left style="thin">
        <color rgb="FF333300"/>
      </left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5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9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4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6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6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7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7" fillId="7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6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7" fillId="8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7" fillId="7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7" fillId="8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6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7" fillId="7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8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6" fillId="6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6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6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7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9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6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8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8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1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5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9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11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1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8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6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12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8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8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6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1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8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1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11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1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12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8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1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8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8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8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12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8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12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11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8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8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8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1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D7"/>
      <rgbColor rgb="FFFFF2CC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F5CE"/>
      <rgbColor rgb="FFFFFFA6"/>
      <rgbColor rgb="FFB3CAC7"/>
      <rgbColor rgb="FFFF99CC"/>
      <rgbColor rgb="FFBFBFB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676440</xdr:colOff>
      <xdr:row>1</xdr:row>
      <xdr:rowOff>0</xdr:rowOff>
    </xdr:from>
    <xdr:to>
      <xdr:col>3</xdr:col>
      <xdr:colOff>370080</xdr:colOff>
      <xdr:row>5</xdr:row>
      <xdr:rowOff>95040</xdr:rowOff>
    </xdr:to>
    <xdr:pic>
      <xdr:nvPicPr>
        <xdr:cNvPr id="0" name="image1.jpg" descr=""/>
        <xdr:cNvPicPr/>
      </xdr:nvPicPr>
      <xdr:blipFill>
        <a:blip r:embed="rId1"/>
        <a:stretch/>
      </xdr:blipFill>
      <xdr:spPr>
        <a:xfrm>
          <a:off x="4721400" y="162000"/>
          <a:ext cx="971280" cy="780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3486240</xdr:colOff>
      <xdr:row>1</xdr:row>
      <xdr:rowOff>95400</xdr:rowOff>
    </xdr:from>
    <xdr:to>
      <xdr:col>1</xdr:col>
      <xdr:colOff>4238280</xdr:colOff>
      <xdr:row>5</xdr:row>
      <xdr:rowOff>161640</xdr:rowOff>
    </xdr:to>
    <xdr:pic>
      <xdr:nvPicPr>
        <xdr:cNvPr id="1" name="image1.jpg" descr=""/>
        <xdr:cNvPicPr/>
      </xdr:nvPicPr>
      <xdr:blipFill>
        <a:blip r:embed="rId1"/>
        <a:stretch/>
      </xdr:blipFill>
      <xdr:spPr>
        <a:xfrm>
          <a:off x="4041720" y="266760"/>
          <a:ext cx="752040" cy="752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3486240</xdr:colOff>
      <xdr:row>1</xdr:row>
      <xdr:rowOff>95400</xdr:rowOff>
    </xdr:from>
    <xdr:to>
      <xdr:col>1</xdr:col>
      <xdr:colOff>4238280</xdr:colOff>
      <xdr:row>5</xdr:row>
      <xdr:rowOff>161640</xdr:rowOff>
    </xdr:to>
    <xdr:pic>
      <xdr:nvPicPr>
        <xdr:cNvPr id="2" name="image1.jpg" descr=""/>
        <xdr:cNvPicPr/>
      </xdr:nvPicPr>
      <xdr:blipFill>
        <a:blip r:embed="rId1"/>
        <a:stretch/>
      </xdr:blipFill>
      <xdr:spPr>
        <a:xfrm>
          <a:off x="4041720" y="266760"/>
          <a:ext cx="752040" cy="752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3629160</xdr:colOff>
      <xdr:row>0</xdr:row>
      <xdr:rowOff>142920</xdr:rowOff>
    </xdr:from>
    <xdr:to>
      <xdr:col>2</xdr:col>
      <xdr:colOff>270000</xdr:colOff>
      <xdr:row>5</xdr:row>
      <xdr:rowOff>133200</xdr:rowOff>
    </xdr:to>
    <xdr:pic>
      <xdr:nvPicPr>
        <xdr:cNvPr id="3" name="image1.jpg" descr=""/>
        <xdr:cNvPicPr/>
      </xdr:nvPicPr>
      <xdr:blipFill>
        <a:blip r:embed="rId1"/>
        <a:stretch/>
      </xdr:blipFill>
      <xdr:spPr>
        <a:xfrm>
          <a:off x="4184640" y="142920"/>
          <a:ext cx="1037880" cy="847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933480</xdr:colOff>
      <xdr:row>1</xdr:row>
      <xdr:rowOff>0</xdr:rowOff>
    </xdr:from>
    <xdr:to>
      <xdr:col>3</xdr:col>
      <xdr:colOff>627120</xdr:colOff>
      <xdr:row>5</xdr:row>
      <xdr:rowOff>95040</xdr:rowOff>
    </xdr:to>
    <xdr:pic>
      <xdr:nvPicPr>
        <xdr:cNvPr id="4" name="image1.jpg" descr=""/>
        <xdr:cNvPicPr/>
      </xdr:nvPicPr>
      <xdr:blipFill>
        <a:blip r:embed="rId1"/>
        <a:stretch/>
      </xdr:blipFill>
      <xdr:spPr>
        <a:xfrm>
          <a:off x="4978440" y="162000"/>
          <a:ext cx="971280" cy="7808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comments" Target="../comments9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G39" activeCellId="0" sqref="G39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7.88"/>
    <col collapsed="false" customWidth="true" hidden="false" outlineLevel="0" max="2" min="2" style="0" width="49.51"/>
    <col collapsed="false" customWidth="true" hidden="false" outlineLevel="0" max="3" min="3" style="0" width="18.13"/>
    <col collapsed="false" customWidth="true" hidden="false" outlineLevel="0" max="4" min="4" style="0" width="13.75"/>
    <col collapsed="false" customWidth="true" hidden="false" outlineLevel="0" max="5" min="5" style="0" width="16.63"/>
    <col collapsed="false" customWidth="true" hidden="false" outlineLevel="0" max="6" min="6" style="0" width="15.88"/>
    <col collapsed="false" customWidth="true" hidden="false" outlineLevel="0" max="7" min="7" style="0" width="14.63"/>
    <col collapsed="false" customWidth="true" hidden="false" outlineLevel="0" max="11" min="8" style="0" width="11.5"/>
    <col collapsed="false" customWidth="true" hidden="false" outlineLevel="0" max="26" min="12" style="0" width="8.63"/>
  </cols>
  <sheetData>
    <row r="1" customFormat="false" ht="12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1"/>
      <c r="B3" s="1"/>
      <c r="C3" s="1"/>
      <c r="D3" s="1"/>
      <c r="E3" s="1"/>
      <c r="F3" s="1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1"/>
      <c r="B6" s="1"/>
      <c r="C6" s="1"/>
      <c r="D6" s="1"/>
      <c r="E6" s="1"/>
      <c r="F6" s="1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1"/>
      <c r="B7" s="1"/>
      <c r="C7" s="1"/>
      <c r="D7" s="1"/>
      <c r="E7" s="1"/>
      <c r="F7" s="1"/>
      <c r="G7" s="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1"/>
      <c r="B8" s="1"/>
      <c r="C8" s="1"/>
      <c r="D8" s="1"/>
      <c r="E8" s="1"/>
      <c r="F8" s="1"/>
      <c r="G8" s="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3.5" hidden="false" customHeight="true" outlineLevel="0" collapsed="false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3" t="s">
        <v>1</v>
      </c>
      <c r="B10" s="3"/>
      <c r="C10" s="3"/>
      <c r="D10" s="3"/>
      <c r="E10" s="3"/>
      <c r="F10" s="3"/>
      <c r="G10" s="3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5"/>
      <c r="B16" s="2"/>
      <c r="C16" s="2"/>
      <c r="D16" s="9"/>
      <c r="E16" s="2"/>
      <c r="F16" s="5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13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11" t="s">
        <v>9</v>
      </c>
      <c r="B19" s="12"/>
      <c r="C19" s="12"/>
      <c r="D19" s="12"/>
      <c r="E19" s="12"/>
      <c r="F19" s="14" t="s">
        <v>10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11" t="s">
        <v>11</v>
      </c>
      <c r="B20" s="12"/>
      <c r="C20" s="12"/>
      <c r="D20" s="12"/>
      <c r="E20" s="12"/>
      <c r="F20" s="15" t="s">
        <v>12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11" t="s">
        <v>13</v>
      </c>
      <c r="B21" s="12"/>
      <c r="C21" s="12"/>
      <c r="D21" s="12"/>
      <c r="E21" s="12"/>
      <c r="F21" s="14" t="n">
        <v>12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5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17" t="s">
        <v>15</v>
      </c>
      <c r="B24" s="18"/>
      <c r="C24" s="19"/>
      <c r="D24" s="19"/>
      <c r="E24" s="19"/>
      <c r="F24" s="19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17" t="s">
        <v>16</v>
      </c>
      <c r="B25" s="20"/>
      <c r="C25" s="19"/>
      <c r="D25" s="19"/>
      <c r="E25" s="21" t="n">
        <v>1</v>
      </c>
      <c r="F25" s="21" t="n">
        <v>1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17" t="s">
        <v>17</v>
      </c>
      <c r="B26" s="20"/>
      <c r="C26" s="19"/>
      <c r="D26" s="19"/>
      <c r="E26" s="22" t="n">
        <v>6</v>
      </c>
      <c r="F26" s="22" t="n">
        <v>4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3.5" hidden="false" customHeight="true" outlineLevel="0" collapsed="false">
      <c r="A27" s="17" t="s">
        <v>18</v>
      </c>
      <c r="B27" s="20"/>
      <c r="C27" s="19"/>
      <c r="D27" s="19"/>
      <c r="E27" s="23" t="n">
        <v>22</v>
      </c>
      <c r="F27" s="23" t="n">
        <v>26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3.5" hidden="false" customHeight="true" outlineLevel="0" collapsed="false">
      <c r="A28" s="17" t="s">
        <v>19</v>
      </c>
      <c r="B28" s="20"/>
      <c r="C28" s="19"/>
      <c r="D28" s="19"/>
      <c r="E28" s="22" t="s">
        <v>20</v>
      </c>
      <c r="F28" s="22" t="s">
        <v>21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3.5" hidden="false" customHeight="true" outlineLevel="0" collapsed="false">
      <c r="A29" s="17" t="s">
        <v>22</v>
      </c>
      <c r="B29" s="20"/>
      <c r="C29" s="19"/>
      <c r="D29" s="19"/>
      <c r="E29" s="24" t="n">
        <v>4.5</v>
      </c>
      <c r="F29" s="24" t="n">
        <v>4.5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53.7" hidden="false" customHeight="false" outlineLevel="0" collapsed="false">
      <c r="A30" s="17" t="s">
        <v>23</v>
      </c>
      <c r="B30" s="20"/>
      <c r="C30" s="19"/>
      <c r="D30" s="19"/>
      <c r="E30" s="25" t="n">
        <v>27.29</v>
      </c>
      <c r="F30" s="26" t="s">
        <v>24</v>
      </c>
      <c r="G30" s="2"/>
      <c r="H30" s="2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33" hidden="false" customHeight="true" outlineLevel="0" collapsed="false">
      <c r="A31" s="28" t="s">
        <v>25</v>
      </c>
      <c r="B31" s="29"/>
      <c r="C31" s="29"/>
      <c r="D31" s="29"/>
      <c r="E31" s="30"/>
      <c r="F31" s="31"/>
      <c r="G31" s="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customFormat="false" ht="90.25" hidden="false" customHeight="false" outlineLevel="0" collapsed="false">
      <c r="A32" s="33" t="n">
        <v>1</v>
      </c>
      <c r="B32" s="34" t="s">
        <v>26</v>
      </c>
      <c r="C32" s="34"/>
      <c r="D32" s="34"/>
      <c r="E32" s="35" t="s">
        <v>27</v>
      </c>
      <c r="F32" s="36" t="s">
        <v>28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30</v>
      </c>
      <c r="F33" s="37" t="s">
        <v>30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38" t="n">
        <v>1653.63</v>
      </c>
      <c r="F34" s="38" t="n">
        <v>1653.63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39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40" t="s">
        <v>34</v>
      </c>
      <c r="G36" s="2"/>
      <c r="H36" s="2"/>
      <c r="I36" s="41"/>
      <c r="J36" s="41"/>
      <c r="K36" s="41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5"/>
      <c r="G37" s="2"/>
      <c r="H37" s="2"/>
      <c r="I37" s="41"/>
      <c r="J37" s="41"/>
      <c r="K37" s="4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5"/>
      <c r="G38" s="2"/>
      <c r="H38" s="43"/>
      <c r="I38" s="44"/>
      <c r="J38" s="44"/>
      <c r="K38" s="44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3.5" hidden="false" customHeight="true" outlineLevel="0" collapsed="false">
      <c r="A39" s="45" t="n">
        <v>1</v>
      </c>
      <c r="B39" s="46" t="s">
        <v>36</v>
      </c>
      <c r="C39" s="46"/>
      <c r="D39" s="47" t="s">
        <v>37</v>
      </c>
      <c r="E39" s="48" t="s">
        <v>38</v>
      </c>
      <c r="F39" s="48" t="s">
        <v>38</v>
      </c>
      <c r="G39" s="2"/>
      <c r="H39" s="2"/>
      <c r="I39" s="42"/>
      <c r="J39" s="49"/>
      <c r="K39" s="4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3.5" hidden="false" customHeight="true" outlineLevel="0" collapsed="false">
      <c r="A40" s="50" t="s">
        <v>39</v>
      </c>
      <c r="B40" s="51" t="s">
        <v>40</v>
      </c>
      <c r="C40" s="51"/>
      <c r="D40" s="52"/>
      <c r="E40" s="53" t="n">
        <f aca="false">E34</f>
        <v>1653.63</v>
      </c>
      <c r="F40" s="53" t="n">
        <f aca="false">F34</f>
        <v>1653.63</v>
      </c>
      <c r="G40" s="2"/>
      <c r="H40" s="2"/>
      <c r="I40" s="42"/>
      <c r="J40" s="42"/>
      <c r="K40" s="4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3.5" hidden="false" customHeight="true" outlineLevel="0" collapsed="false">
      <c r="A41" s="50" t="s">
        <v>41</v>
      </c>
      <c r="B41" s="51" t="s">
        <v>42</v>
      </c>
      <c r="C41" s="51"/>
      <c r="D41" s="54" t="n">
        <v>0</v>
      </c>
      <c r="E41" s="53" t="n">
        <v>0</v>
      </c>
      <c r="F41" s="53" t="n">
        <f aca="false">F40*D41</f>
        <v>0</v>
      </c>
      <c r="G41" s="2"/>
      <c r="H41" s="2"/>
      <c r="I41" s="42"/>
      <c r="J41" s="42"/>
      <c r="K41" s="4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3.5" hidden="false" customHeight="true" outlineLevel="0" collapsed="false">
      <c r="A42" s="50" t="s">
        <v>43</v>
      </c>
      <c r="B42" s="51" t="s">
        <v>44</v>
      </c>
      <c r="C42" s="51"/>
      <c r="D42" s="54" t="n">
        <v>0.2</v>
      </c>
      <c r="E42" s="53" t="n">
        <f aca="false">E40*D42</f>
        <v>330.726</v>
      </c>
      <c r="F42" s="53" t="n">
        <f aca="false">F40*D42</f>
        <v>330.726</v>
      </c>
      <c r="G42" s="2"/>
      <c r="H42" s="43"/>
      <c r="I42" s="44"/>
      <c r="J42" s="44"/>
      <c r="K42" s="4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3.5" hidden="false" customHeight="true" outlineLevel="0" collapsed="false">
      <c r="A43" s="50" t="s">
        <v>45</v>
      </c>
      <c r="B43" s="51" t="s">
        <v>46</v>
      </c>
      <c r="C43" s="51"/>
      <c r="D43" s="54"/>
      <c r="E43" s="53" t="n">
        <v>0</v>
      </c>
      <c r="F43" s="55" t="n">
        <v>0</v>
      </c>
      <c r="G43" s="2"/>
      <c r="H43" s="2"/>
      <c r="I43" s="42"/>
      <c r="J43" s="42"/>
      <c r="K43" s="4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3.5" hidden="false" customHeight="true" outlineLevel="0" collapsed="false">
      <c r="A44" s="50" t="s">
        <v>47</v>
      </c>
      <c r="B44" s="51" t="s">
        <v>48</v>
      </c>
      <c r="C44" s="51"/>
      <c r="D44" s="52"/>
      <c r="E44" s="53" t="n">
        <v>0</v>
      </c>
      <c r="F44" s="55" t="n">
        <v>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3.5" hidden="false" customHeight="true" outlineLevel="0" collapsed="false">
      <c r="A45" s="50" t="s">
        <v>49</v>
      </c>
      <c r="B45" s="51" t="s">
        <v>50</v>
      </c>
      <c r="C45" s="51"/>
      <c r="D45" s="52"/>
      <c r="E45" s="53" t="n">
        <v>0</v>
      </c>
      <c r="F45" s="55" t="n">
        <v>0</v>
      </c>
      <c r="G45" s="2"/>
      <c r="H45" s="2"/>
      <c r="I45" s="2"/>
      <c r="J45" s="56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3.5" hidden="false" customHeight="true" outlineLevel="0" collapsed="false">
      <c r="A46" s="45"/>
      <c r="B46" s="46" t="s">
        <v>51</v>
      </c>
      <c r="C46" s="46"/>
      <c r="D46" s="57"/>
      <c r="E46" s="58" t="n">
        <f aca="false">SUM(E40:E45)</f>
        <v>1984.356</v>
      </c>
      <c r="F46" s="58" t="n">
        <f aca="false">SUM(F40:F45)</f>
        <v>1984.356</v>
      </c>
      <c r="G46" s="2"/>
      <c r="H46" s="2"/>
      <c r="I46" s="2"/>
      <c r="J46" s="56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3.5" hidden="false" customHeight="true" outlineLevel="0" collapsed="false">
      <c r="A47" s="4"/>
      <c r="B47" s="5"/>
      <c r="C47" s="5"/>
      <c r="D47" s="5"/>
      <c r="E47" s="6"/>
      <c r="F47" s="6"/>
      <c r="G47" s="2"/>
      <c r="H47" s="2"/>
      <c r="I47" s="2"/>
      <c r="J47" s="56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3.5" hidden="false" customHeight="true" outlineLevel="0" collapsed="false">
      <c r="A48" s="4"/>
      <c r="B48" s="5" t="s">
        <v>52</v>
      </c>
      <c r="C48" s="5"/>
      <c r="D48" s="5"/>
      <c r="E48" s="6"/>
      <c r="F48" s="6"/>
      <c r="G48" s="2"/>
      <c r="H48" s="2"/>
      <c r="I48" s="2"/>
      <c r="J48" s="56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3.5" hidden="false" customHeight="true" outlineLevel="0" collapsed="false">
      <c r="A49" s="4"/>
      <c r="B49" s="5" t="s">
        <v>53</v>
      </c>
      <c r="C49" s="5"/>
      <c r="D49" s="5"/>
      <c r="E49" s="6"/>
      <c r="F49" s="6"/>
      <c r="G49" s="2"/>
      <c r="H49" s="2"/>
      <c r="I49" s="2"/>
      <c r="J49" s="56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3.5" hidden="false" customHeight="true" outlineLevel="0" collapsed="false">
      <c r="A50" s="45" t="s">
        <v>54</v>
      </c>
      <c r="B50" s="46" t="s">
        <v>55</v>
      </c>
      <c r="C50" s="46"/>
      <c r="D50" s="47" t="s">
        <v>37</v>
      </c>
      <c r="E50" s="59" t="s">
        <v>38</v>
      </c>
      <c r="F50" s="59" t="s">
        <v>38</v>
      </c>
      <c r="G50" s="2"/>
      <c r="H50" s="2"/>
      <c r="I50" s="2"/>
      <c r="J50" s="56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3.5" hidden="false" customHeight="true" outlineLevel="0" collapsed="false">
      <c r="A51" s="50" t="s">
        <v>39</v>
      </c>
      <c r="B51" s="51" t="s">
        <v>56</v>
      </c>
      <c r="C51" s="51"/>
      <c r="D51" s="54" t="n">
        <v>0.0833</v>
      </c>
      <c r="E51" s="53" t="n">
        <f aca="false">E46*D51</f>
        <v>165.2968548</v>
      </c>
      <c r="F51" s="53" t="n">
        <f aca="false">F46*D51</f>
        <v>165.2968548</v>
      </c>
      <c r="G51" s="2"/>
      <c r="H51" s="2"/>
      <c r="I51" s="2"/>
      <c r="J51" s="56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3.5" hidden="false" customHeight="true" outlineLevel="0" collapsed="false">
      <c r="A52" s="60" t="s">
        <v>41</v>
      </c>
      <c r="B52" s="51" t="s">
        <v>57</v>
      </c>
      <c r="C52" s="51"/>
      <c r="D52" s="54" t="n">
        <v>0.1111</v>
      </c>
      <c r="E52" s="53" t="n">
        <f aca="false">E46*$D52</f>
        <v>220.4619516</v>
      </c>
      <c r="F52" s="53" t="n">
        <f aca="false">F46*$D52</f>
        <v>220.4619516</v>
      </c>
      <c r="G52" s="2"/>
      <c r="H52" s="61"/>
      <c r="I52" s="61"/>
      <c r="J52" s="62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</row>
    <row r="53" customFormat="false" ht="13.5" hidden="false" customHeight="true" outlineLevel="0" collapsed="false">
      <c r="A53" s="59"/>
      <c r="B53" s="63" t="s">
        <v>51</v>
      </c>
      <c r="C53" s="63"/>
      <c r="D53" s="64"/>
      <c r="E53" s="58" t="n">
        <f aca="false">SUM(E51:E52)</f>
        <v>385.7588064</v>
      </c>
      <c r="F53" s="58" t="n">
        <f aca="false">SUM(F51:F52)</f>
        <v>385.7588064</v>
      </c>
      <c r="G53" s="2"/>
      <c r="H53" s="2"/>
      <c r="I53" s="2"/>
      <c r="J53" s="56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customFormat="false" ht="13.5" hidden="false" customHeight="true" outlineLevel="0" collapsed="false">
      <c r="A54" s="4"/>
      <c r="B54" s="5"/>
      <c r="C54" s="5"/>
      <c r="D54" s="5"/>
      <c r="E54" s="6"/>
      <c r="F54" s="6"/>
      <c r="G54" s="2"/>
      <c r="H54" s="2"/>
      <c r="I54" s="2"/>
      <c r="J54" s="56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3.5" hidden="false" customHeight="true" outlineLevel="0" collapsed="false">
      <c r="A55" s="4"/>
      <c r="B55" s="5" t="s">
        <v>58</v>
      </c>
      <c r="C55" s="5"/>
      <c r="D55" s="5"/>
      <c r="E55" s="6"/>
      <c r="F55" s="6"/>
      <c r="G55" s="2"/>
      <c r="H55" s="2"/>
      <c r="I55" s="2"/>
      <c r="J55" s="56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3.5" hidden="false" customHeight="true" outlineLevel="0" collapsed="false">
      <c r="A56" s="45" t="s">
        <v>59</v>
      </c>
      <c r="B56" s="46" t="s">
        <v>60</v>
      </c>
      <c r="C56" s="46"/>
      <c r="D56" s="47" t="s">
        <v>37</v>
      </c>
      <c r="E56" s="48" t="s">
        <v>38</v>
      </c>
      <c r="F56" s="48" t="s">
        <v>38</v>
      </c>
      <c r="G56" s="2"/>
      <c r="H56" s="2"/>
      <c r="I56" s="2"/>
      <c r="J56" s="5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3.5" hidden="false" customHeight="true" outlineLevel="0" collapsed="false">
      <c r="A57" s="50" t="s">
        <v>39</v>
      </c>
      <c r="B57" s="51" t="s">
        <v>61</v>
      </c>
      <c r="C57" s="51"/>
      <c r="D57" s="54" t="n">
        <v>0.2</v>
      </c>
      <c r="E57" s="53" t="n">
        <f aca="false">($E$46+$E$53)*D57</f>
        <v>474.02296128</v>
      </c>
      <c r="F57" s="53" t="n">
        <f aca="false">($F$46+$F$53)*D57</f>
        <v>474.02296128</v>
      </c>
      <c r="G57" s="2"/>
      <c r="H57" s="2"/>
      <c r="I57" s="2"/>
      <c r="J57" s="5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3.5" hidden="false" customHeight="true" outlineLevel="0" collapsed="false">
      <c r="A58" s="50" t="s">
        <v>41</v>
      </c>
      <c r="B58" s="51" t="s">
        <v>62</v>
      </c>
      <c r="C58" s="51"/>
      <c r="D58" s="54" t="n">
        <v>0.025</v>
      </c>
      <c r="E58" s="53" t="n">
        <f aca="false">($E$46+$E$53)*D58</f>
        <v>59.25287016</v>
      </c>
      <c r="F58" s="53" t="n">
        <f aca="false">($F$46+$F$53)*D58</f>
        <v>59.25287016</v>
      </c>
      <c r="G58" s="2"/>
      <c r="H58" s="2"/>
      <c r="I58" s="2"/>
      <c r="J58" s="5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3.5" hidden="false" customHeight="true" outlineLevel="0" collapsed="false">
      <c r="A59" s="50" t="s">
        <v>43</v>
      </c>
      <c r="B59" s="51" t="s">
        <v>63</v>
      </c>
      <c r="C59" s="51"/>
      <c r="D59" s="65" t="n">
        <v>0.0227</v>
      </c>
      <c r="E59" s="53" t="n">
        <f aca="false">($E$46+$E$53)*D59</f>
        <v>53.80160610528</v>
      </c>
      <c r="F59" s="53" t="n">
        <f aca="false">($F$46+$F$53)*D59</f>
        <v>53.80160610528</v>
      </c>
      <c r="G59" s="2"/>
      <c r="H59" s="2"/>
      <c r="I59" s="2"/>
      <c r="J59" s="56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3.5" hidden="false" customHeight="true" outlineLevel="0" collapsed="false">
      <c r="A60" s="50" t="s">
        <v>45</v>
      </c>
      <c r="B60" s="51" t="s">
        <v>64</v>
      </c>
      <c r="C60" s="51"/>
      <c r="D60" s="54" t="n">
        <v>0.015</v>
      </c>
      <c r="E60" s="53" t="n">
        <f aca="false">($E$46+$E$53)*D60</f>
        <v>35.551722096</v>
      </c>
      <c r="F60" s="53" t="n">
        <f aca="false">($F$46+$F$53)*D60</f>
        <v>35.551722096</v>
      </c>
      <c r="G60" s="2"/>
      <c r="H60" s="2"/>
      <c r="I60" s="2"/>
      <c r="J60" s="56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3.5" hidden="false" customHeight="true" outlineLevel="0" collapsed="false">
      <c r="A61" s="50" t="s">
        <v>47</v>
      </c>
      <c r="B61" s="51" t="s">
        <v>65</v>
      </c>
      <c r="C61" s="51"/>
      <c r="D61" s="54" t="n">
        <v>0.01</v>
      </c>
      <c r="E61" s="53" t="n">
        <f aca="false">($E$46+$E$53)*D61</f>
        <v>23.701148064</v>
      </c>
      <c r="F61" s="53" t="n">
        <f aca="false">($F$46+$F$53)*D61</f>
        <v>23.701148064</v>
      </c>
      <c r="G61" s="2"/>
      <c r="H61" s="2"/>
      <c r="I61" s="2"/>
      <c r="J61" s="56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3.5" hidden="false" customHeight="true" outlineLevel="0" collapsed="false">
      <c r="A62" s="50" t="s">
        <v>49</v>
      </c>
      <c r="B62" s="51" t="s">
        <v>66</v>
      </c>
      <c r="C62" s="51"/>
      <c r="D62" s="54" t="n">
        <v>0.006</v>
      </c>
      <c r="E62" s="53" t="n">
        <f aca="false">($E$46+$E$53)*D62</f>
        <v>14.2206888384</v>
      </c>
      <c r="F62" s="53" t="n">
        <f aca="false">($F$46+$F$53)*D62</f>
        <v>14.2206888384</v>
      </c>
      <c r="G62" s="2"/>
      <c r="H62" s="2"/>
      <c r="I62" s="2"/>
      <c r="J62" s="56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3.5" hidden="false" customHeight="true" outlineLevel="0" collapsed="false">
      <c r="A63" s="50" t="s">
        <v>67</v>
      </c>
      <c r="B63" s="51" t="s">
        <v>68</v>
      </c>
      <c r="C63" s="51"/>
      <c r="D63" s="54" t="n">
        <v>0.002</v>
      </c>
      <c r="E63" s="53" t="n">
        <f aca="false">($E$46+$E$53)*D63</f>
        <v>4.7402296128</v>
      </c>
      <c r="F63" s="53" t="n">
        <f aca="false">($F$46+$F$53)*D63</f>
        <v>4.7402296128</v>
      </c>
      <c r="G63" s="2"/>
      <c r="H63" s="2"/>
      <c r="I63" s="2"/>
      <c r="J63" s="56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3.5" hidden="false" customHeight="true" outlineLevel="0" collapsed="false">
      <c r="A64" s="50" t="s">
        <v>69</v>
      </c>
      <c r="B64" s="51" t="s">
        <v>70</v>
      </c>
      <c r="C64" s="51"/>
      <c r="D64" s="54" t="n">
        <v>0.08</v>
      </c>
      <c r="E64" s="53" t="n">
        <f aca="false">($E$46+$E$53)*D64</f>
        <v>189.609184512</v>
      </c>
      <c r="F64" s="53" t="n">
        <f aca="false">($F$46+$F$53)*D64</f>
        <v>189.609184512</v>
      </c>
      <c r="G64" s="2"/>
      <c r="H64" s="2"/>
      <c r="I64" s="2"/>
      <c r="J64" s="56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3.5" hidden="false" customHeight="true" outlineLevel="0" collapsed="false">
      <c r="A65" s="59"/>
      <c r="B65" s="46" t="s">
        <v>51</v>
      </c>
      <c r="C65" s="46"/>
      <c r="D65" s="66" t="n">
        <f aca="false">SUM(D57:D64)</f>
        <v>0.3607</v>
      </c>
      <c r="E65" s="58" t="n">
        <f aca="false">SUM(E57:E64)</f>
        <v>854.90041066848</v>
      </c>
      <c r="F65" s="58" t="n">
        <f aca="false">SUM(F57:F64)</f>
        <v>854.90041066848</v>
      </c>
      <c r="G65" s="2"/>
      <c r="H65" s="2"/>
      <c r="I65" s="2"/>
      <c r="J65" s="56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3.5" hidden="false" customHeight="true" outlineLevel="0" collapsed="false">
      <c r="A66" s="4"/>
      <c r="B66" s="5"/>
      <c r="C66" s="5"/>
      <c r="D66" s="5"/>
      <c r="E66" s="67"/>
      <c r="F66" s="67"/>
      <c r="G66" s="2"/>
      <c r="H66" s="2"/>
      <c r="I66" s="2"/>
      <c r="J66" s="56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3.5" hidden="false" customHeight="true" outlineLevel="0" collapsed="false">
      <c r="A67" s="4"/>
      <c r="B67" s="5" t="s">
        <v>71</v>
      </c>
      <c r="C67" s="5"/>
      <c r="D67" s="5"/>
      <c r="E67" s="6"/>
      <c r="F67" s="6"/>
      <c r="G67" s="2"/>
      <c r="H67" s="2"/>
      <c r="I67" s="2"/>
      <c r="J67" s="56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3.5" hidden="false" customHeight="true" outlineLevel="0" collapsed="false">
      <c r="A68" s="45" t="s">
        <v>72</v>
      </c>
      <c r="B68" s="46" t="s">
        <v>73</v>
      </c>
      <c r="C68" s="46"/>
      <c r="D68" s="47" t="s">
        <v>37</v>
      </c>
      <c r="E68" s="45" t="s">
        <v>38</v>
      </c>
      <c r="F68" s="45" t="s">
        <v>38</v>
      </c>
      <c r="G68" s="2"/>
      <c r="H68" s="2"/>
      <c r="I68" s="2"/>
      <c r="J68" s="56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27" hidden="false" customHeight="true" outlineLevel="0" collapsed="false">
      <c r="A69" s="50" t="s">
        <v>39</v>
      </c>
      <c r="B69" s="68" t="s">
        <v>74</v>
      </c>
      <c r="C69" s="51"/>
      <c r="D69" s="69" t="n">
        <f aca="false">E29</f>
        <v>4.5</v>
      </c>
      <c r="E69" s="53" t="n">
        <f aca="false">IF($E29=0,0,(($E27*2)*$E29)-(E40*0.06))</f>
        <v>98.7822</v>
      </c>
      <c r="F69" s="53" t="n">
        <f aca="false">IF($F29=0,0,(($F27*2)*$F29)-(F40*0.06))</f>
        <v>134.7822</v>
      </c>
      <c r="G69" s="2"/>
      <c r="H69" s="2"/>
      <c r="I69" s="2"/>
      <c r="J69" s="56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27" hidden="false" customHeight="true" outlineLevel="0" collapsed="false">
      <c r="A70" s="60" t="s">
        <v>41</v>
      </c>
      <c r="B70" s="70" t="s">
        <v>75</v>
      </c>
      <c r="C70" s="71"/>
      <c r="D70" s="72"/>
      <c r="E70" s="73" t="n">
        <f aca="false">($E27*$E30)-($E27*$E30*0.01)</f>
        <v>594.3762</v>
      </c>
      <c r="F70" s="73" t="n">
        <f aca="false">((22.43*22)+(27.29*4))-(((22.43*22)+(27.29*4))*1%)</f>
        <v>596.5938</v>
      </c>
      <c r="G70" s="74"/>
      <c r="H70" s="74"/>
      <c r="I70" s="74"/>
      <c r="J70" s="75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customFormat="false" ht="13.5" hidden="false" customHeight="true" outlineLevel="0" collapsed="false">
      <c r="A71" s="50" t="s">
        <v>43</v>
      </c>
      <c r="B71" s="52" t="s">
        <v>76</v>
      </c>
      <c r="C71" s="51"/>
      <c r="D71" s="76" t="n">
        <v>11</v>
      </c>
      <c r="E71" s="53" t="n">
        <f aca="false">D71</f>
        <v>11</v>
      </c>
      <c r="F71" s="53" t="n">
        <f aca="false">D71</f>
        <v>11</v>
      </c>
      <c r="G71" s="2"/>
      <c r="H71" s="2"/>
      <c r="I71" s="2"/>
      <c r="J71" s="56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3.5" hidden="false" customHeight="true" outlineLevel="0" collapsed="false">
      <c r="A72" s="50" t="s">
        <v>45</v>
      </c>
      <c r="B72" s="52" t="s">
        <v>77</v>
      </c>
      <c r="C72" s="51"/>
      <c r="D72" s="77" t="n">
        <v>0</v>
      </c>
      <c r="E72" s="53" t="n">
        <f aca="false">D72</f>
        <v>0</v>
      </c>
      <c r="F72" s="53" t="n">
        <f aca="false">D72</f>
        <v>0</v>
      </c>
      <c r="G72" s="2"/>
      <c r="H72" s="2"/>
      <c r="I72" s="2"/>
      <c r="J72" s="56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3.5" hidden="false" customHeight="true" outlineLevel="0" collapsed="false">
      <c r="A73" s="50" t="s">
        <v>47</v>
      </c>
      <c r="B73" s="52" t="s">
        <v>78</v>
      </c>
      <c r="C73" s="51"/>
      <c r="D73" s="78" t="n">
        <v>0.07</v>
      </c>
      <c r="E73" s="53" t="n">
        <f aca="false">E46*D73</f>
        <v>138.90492</v>
      </c>
      <c r="F73" s="53" t="n">
        <f aca="false">F46*D73</f>
        <v>138.90492</v>
      </c>
      <c r="G73" s="2"/>
      <c r="H73" s="2"/>
      <c r="I73" s="2"/>
      <c r="J73" s="56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3.5" hidden="false" customHeight="true" outlineLevel="0" collapsed="false">
      <c r="A74" s="79" t="s">
        <v>49</v>
      </c>
      <c r="B74" s="80" t="s">
        <v>79</v>
      </c>
      <c r="C74" s="51"/>
      <c r="D74" s="54" t="n">
        <v>0</v>
      </c>
      <c r="E74" s="53" t="n">
        <v>0</v>
      </c>
      <c r="F74" s="81" t="n">
        <f aca="false">(F40/220)*4*1.5</f>
        <v>45.099</v>
      </c>
      <c r="G74" s="2"/>
      <c r="H74" s="2"/>
      <c r="I74" s="2"/>
      <c r="J74" s="56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3.5" hidden="false" customHeight="true" outlineLevel="0" collapsed="false">
      <c r="A75" s="59"/>
      <c r="B75" s="46" t="s">
        <v>51</v>
      </c>
      <c r="C75" s="46"/>
      <c r="D75" s="57"/>
      <c r="E75" s="58" t="n">
        <f aca="false">SUM(E69:E74)</f>
        <v>843.06332</v>
      </c>
      <c r="F75" s="58" t="n">
        <f aca="false">SUM(F69:F74)</f>
        <v>926.37992</v>
      </c>
      <c r="G75" s="2"/>
      <c r="H75" s="2"/>
      <c r="I75" s="2"/>
      <c r="J75" s="56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3.5" hidden="false" customHeight="true" outlineLevel="0" collapsed="false">
      <c r="A76" s="4"/>
      <c r="B76" s="5"/>
      <c r="C76" s="5"/>
      <c r="D76" s="5"/>
      <c r="E76" s="6"/>
      <c r="F76" s="6"/>
      <c r="G76" s="2"/>
      <c r="H76" s="2"/>
      <c r="I76" s="2"/>
      <c r="J76" s="56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3.5" hidden="false" customHeight="true" outlineLevel="0" collapsed="false">
      <c r="A77" s="5"/>
      <c r="B77" s="5" t="s">
        <v>80</v>
      </c>
      <c r="C77" s="5"/>
      <c r="D77" s="5"/>
      <c r="E77" s="5"/>
      <c r="F77" s="5"/>
      <c r="G77" s="2"/>
      <c r="H77" s="2"/>
      <c r="I77" s="2"/>
      <c r="J77" s="56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3.5" hidden="false" customHeight="true" outlineLevel="0" collapsed="false">
      <c r="A78" s="45" t="n">
        <v>2</v>
      </c>
      <c r="B78" s="46" t="s">
        <v>81</v>
      </c>
      <c r="C78" s="46"/>
      <c r="D78" s="47" t="s">
        <v>37</v>
      </c>
      <c r="E78" s="48" t="s">
        <v>38</v>
      </c>
      <c r="F78" s="48" t="s">
        <v>38</v>
      </c>
      <c r="G78" s="2"/>
      <c r="H78" s="2"/>
      <c r="I78" s="2"/>
      <c r="J78" s="56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3.5" hidden="false" customHeight="true" outlineLevel="0" collapsed="false">
      <c r="A79" s="50" t="s">
        <v>54</v>
      </c>
      <c r="B79" s="51" t="s">
        <v>55</v>
      </c>
      <c r="C79" s="51"/>
      <c r="D79" s="52"/>
      <c r="E79" s="53" t="n">
        <f aca="false">E53</f>
        <v>385.7588064</v>
      </c>
      <c r="F79" s="53" t="n">
        <f aca="false">F53</f>
        <v>385.7588064</v>
      </c>
      <c r="G79" s="2"/>
      <c r="H79" s="2"/>
      <c r="I79" s="2"/>
      <c r="J79" s="56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3.5" hidden="false" customHeight="true" outlineLevel="0" collapsed="false">
      <c r="A80" s="50" t="s">
        <v>59</v>
      </c>
      <c r="B80" s="51" t="s">
        <v>60</v>
      </c>
      <c r="C80" s="51"/>
      <c r="D80" s="52"/>
      <c r="E80" s="53" t="n">
        <f aca="false">E65</f>
        <v>854.90041066848</v>
      </c>
      <c r="F80" s="53" t="n">
        <f aca="false">F65</f>
        <v>854.90041066848</v>
      </c>
      <c r="G80" s="2"/>
      <c r="H80" s="2"/>
      <c r="I80" s="2"/>
      <c r="J80" s="56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3.5" hidden="false" customHeight="true" outlineLevel="0" collapsed="false">
      <c r="A81" s="50" t="s">
        <v>72</v>
      </c>
      <c r="B81" s="51" t="s">
        <v>73</v>
      </c>
      <c r="C81" s="51"/>
      <c r="D81" s="52"/>
      <c r="E81" s="53" t="n">
        <f aca="false">E75</f>
        <v>843.06332</v>
      </c>
      <c r="F81" s="53" t="n">
        <f aca="false">F75</f>
        <v>926.37992</v>
      </c>
      <c r="G81" s="2"/>
      <c r="H81" s="2"/>
      <c r="I81" s="2"/>
      <c r="J81" s="56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3.5" hidden="false" customHeight="true" outlineLevel="0" collapsed="false">
      <c r="A82" s="82"/>
      <c r="B82" s="46" t="s">
        <v>51</v>
      </c>
      <c r="C82" s="46"/>
      <c r="D82" s="64"/>
      <c r="E82" s="58" t="n">
        <f aca="false">SUM(E79:E81)</f>
        <v>2083.72253706848</v>
      </c>
      <c r="F82" s="58" t="n">
        <f aca="false">SUM(F79:F81)</f>
        <v>2167.03913706848</v>
      </c>
      <c r="G82" s="2"/>
      <c r="H82" s="2"/>
      <c r="I82" s="2"/>
      <c r="J82" s="56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3.5" hidden="false" customHeight="true" outlineLevel="0" collapsed="false">
      <c r="A83" s="5"/>
      <c r="B83" s="5"/>
      <c r="C83" s="5"/>
      <c r="D83" s="5"/>
      <c r="E83" s="5"/>
      <c r="F83" s="5"/>
      <c r="G83" s="2"/>
      <c r="H83" s="2"/>
      <c r="I83" s="2"/>
      <c r="J83" s="56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3.5" hidden="false" customHeight="true" outlineLevel="0" collapsed="false">
      <c r="A84" s="4"/>
      <c r="B84" s="5" t="s">
        <v>82</v>
      </c>
      <c r="C84" s="5"/>
      <c r="D84" s="6"/>
      <c r="E84" s="7"/>
      <c r="F84" s="7"/>
      <c r="G84" s="2"/>
      <c r="H84" s="2"/>
      <c r="I84" s="2"/>
      <c r="J84" s="56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3.5" hidden="false" customHeight="true" outlineLevel="0" collapsed="false">
      <c r="A85" s="45" t="n">
        <v>3</v>
      </c>
      <c r="B85" s="46" t="s">
        <v>83</v>
      </c>
      <c r="C85" s="46"/>
      <c r="D85" s="47" t="s">
        <v>37</v>
      </c>
      <c r="E85" s="45" t="s">
        <v>38</v>
      </c>
      <c r="F85" s="45" t="s">
        <v>38</v>
      </c>
      <c r="G85" s="2"/>
      <c r="H85" s="2"/>
      <c r="I85" s="2"/>
      <c r="J85" s="56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3.5" hidden="false" customHeight="true" outlineLevel="0" collapsed="false">
      <c r="A86" s="60" t="s">
        <v>39</v>
      </c>
      <c r="B86" s="51" t="s">
        <v>84</v>
      </c>
      <c r="C86" s="51"/>
      <c r="D86" s="54" t="n">
        <v>0.0042</v>
      </c>
      <c r="E86" s="53" t="n">
        <f aca="false">(E$46+E$53)*$D86</f>
        <v>9.95448218688</v>
      </c>
      <c r="F86" s="53" t="n">
        <f aca="false">(F$46+F$53)*$D86</f>
        <v>9.95448218688</v>
      </c>
      <c r="G86" s="2"/>
      <c r="H86" s="2"/>
      <c r="I86" s="2"/>
      <c r="J86" s="56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3.5" hidden="false" customHeight="true" outlineLevel="0" collapsed="false">
      <c r="A87" s="60" t="s">
        <v>41</v>
      </c>
      <c r="B87" s="51" t="s">
        <v>85</v>
      </c>
      <c r="C87" s="51"/>
      <c r="D87" s="54" t="n">
        <v>0.000333</v>
      </c>
      <c r="E87" s="53" t="n">
        <f aca="false">(E$46+E$53)*$D87</f>
        <v>0.7892482305312</v>
      </c>
      <c r="F87" s="53" t="n">
        <f aca="false">(F$46+F$53)*$D87</f>
        <v>0.7892482305312</v>
      </c>
      <c r="G87" s="2"/>
      <c r="H87" s="2"/>
      <c r="I87" s="2"/>
      <c r="J87" s="56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3.5" hidden="false" customHeight="true" outlineLevel="0" collapsed="false">
      <c r="A88" s="60" t="s">
        <v>43</v>
      </c>
      <c r="B88" s="83" t="s">
        <v>86</v>
      </c>
      <c r="C88" s="83"/>
      <c r="D88" s="54" t="n">
        <v>0.02</v>
      </c>
      <c r="E88" s="53" t="n">
        <f aca="false">(E$46+E$53)*$D88</f>
        <v>47.402296128</v>
      </c>
      <c r="F88" s="53" t="n">
        <f aca="false">(F$46+F$53)*$D88</f>
        <v>47.402296128</v>
      </c>
      <c r="G88" s="2"/>
      <c r="H88" s="2"/>
      <c r="I88" s="2"/>
      <c r="J88" s="56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3.5" hidden="false" customHeight="true" outlineLevel="0" collapsed="false">
      <c r="A89" s="60" t="s">
        <v>45</v>
      </c>
      <c r="B89" s="51" t="s">
        <v>87</v>
      </c>
      <c r="C89" s="51"/>
      <c r="D89" s="54" t="n">
        <v>0.0194</v>
      </c>
      <c r="E89" s="53" t="n">
        <f aca="false">(E$46+E$53)*$D89</f>
        <v>45.98022724416</v>
      </c>
      <c r="F89" s="53" t="n">
        <f aca="false">(F$46+F$53)*$D89</f>
        <v>45.98022724416</v>
      </c>
      <c r="G89" s="2"/>
      <c r="H89" s="2"/>
      <c r="I89" s="2"/>
      <c r="J89" s="56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26.25" hidden="false" customHeight="true" outlineLevel="0" collapsed="false">
      <c r="A90" s="60" t="s">
        <v>47</v>
      </c>
      <c r="B90" s="84" t="s">
        <v>88</v>
      </c>
      <c r="C90" s="51"/>
      <c r="D90" s="85" t="n">
        <f aca="false">D89*D65</f>
        <v>0.00699758</v>
      </c>
      <c r="E90" s="53" t="n">
        <f aca="false">(E$46+E$53)*$D90</f>
        <v>16.5850679669685</v>
      </c>
      <c r="F90" s="53" t="n">
        <f aca="false">(F$46+F$53)*$D90</f>
        <v>16.5850679669685</v>
      </c>
      <c r="G90" s="2"/>
      <c r="H90" s="2"/>
      <c r="I90" s="2"/>
      <c r="J90" s="56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3.5" hidden="false" customHeight="true" outlineLevel="0" collapsed="false">
      <c r="A91" s="60" t="s">
        <v>49</v>
      </c>
      <c r="B91" s="51" t="s">
        <v>89</v>
      </c>
      <c r="C91" s="51"/>
      <c r="D91" s="54" t="n">
        <v>0.02</v>
      </c>
      <c r="E91" s="53" t="n">
        <f aca="false">(E$46+E$53)*$D91</f>
        <v>47.402296128</v>
      </c>
      <c r="F91" s="53" t="n">
        <f aca="false">(F$46+F$53)*$D91</f>
        <v>47.402296128</v>
      </c>
      <c r="G91" s="2"/>
      <c r="H91" s="2"/>
      <c r="I91" s="2"/>
      <c r="J91" s="56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3.5" hidden="false" customHeight="true" outlineLevel="0" collapsed="false">
      <c r="A92" s="45"/>
      <c r="B92" s="46" t="s">
        <v>51</v>
      </c>
      <c r="C92" s="46"/>
      <c r="D92" s="66" t="n">
        <f aca="false">SUM(D86:D91)</f>
        <v>0.07093058</v>
      </c>
      <c r="E92" s="86" t="n">
        <f aca="false">SUM(E86:E91)</f>
        <v>168.11361788454</v>
      </c>
      <c r="F92" s="86" t="n">
        <f aca="false">SUM(F86:F91)</f>
        <v>168.11361788454</v>
      </c>
      <c r="G92" s="2"/>
      <c r="H92" s="2"/>
      <c r="I92" s="2"/>
      <c r="J92" s="56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3.5" hidden="false" customHeight="true" outlineLevel="0" collapsed="false">
      <c r="A93" s="5"/>
      <c r="B93" s="5"/>
      <c r="C93" s="5"/>
      <c r="D93" s="5"/>
      <c r="E93" s="5"/>
      <c r="F93" s="5"/>
      <c r="G93" s="2"/>
      <c r="H93" s="2"/>
      <c r="I93" s="2"/>
      <c r="J93" s="56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3.5" hidden="false" customHeight="true" outlineLevel="0" collapsed="false">
      <c r="A94" s="5"/>
      <c r="B94" s="5" t="s">
        <v>90</v>
      </c>
      <c r="C94" s="5"/>
      <c r="D94" s="5"/>
      <c r="E94" s="5"/>
      <c r="F94" s="5"/>
      <c r="G94" s="2"/>
      <c r="H94" s="2"/>
      <c r="I94" s="2"/>
      <c r="J94" s="56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3.5" hidden="false" customHeight="true" outlineLevel="0" collapsed="false">
      <c r="A95" s="5"/>
      <c r="B95" s="5" t="s">
        <v>91</v>
      </c>
      <c r="C95" s="5"/>
      <c r="D95" s="5"/>
      <c r="E95" s="5"/>
      <c r="F95" s="5"/>
      <c r="G95" s="2"/>
      <c r="H95" s="2"/>
      <c r="I95" s="2"/>
      <c r="J95" s="56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3.5" hidden="false" customHeight="true" outlineLevel="0" collapsed="false">
      <c r="A96" s="87" t="s">
        <v>92</v>
      </c>
      <c r="B96" s="46" t="s">
        <v>93</v>
      </c>
      <c r="C96" s="46"/>
      <c r="D96" s="47" t="s">
        <v>37</v>
      </c>
      <c r="E96" s="88" t="s">
        <v>38</v>
      </c>
      <c r="F96" s="88" t="s">
        <v>38</v>
      </c>
      <c r="G96" s="2"/>
      <c r="H96" s="2"/>
      <c r="I96" s="2"/>
      <c r="J96" s="56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3.5" hidden="false" customHeight="true" outlineLevel="0" collapsed="false">
      <c r="A97" s="60" t="s">
        <v>39</v>
      </c>
      <c r="B97" s="51" t="s">
        <v>94</v>
      </c>
      <c r="C97" s="51"/>
      <c r="D97" s="54" t="n">
        <v>0.0162</v>
      </c>
      <c r="E97" s="53" t="n">
        <f aca="false">E46*D97</f>
        <v>32.1465672</v>
      </c>
      <c r="F97" s="53" t="n">
        <f aca="false">F46*D97</f>
        <v>32.1465672</v>
      </c>
      <c r="G97" s="2"/>
      <c r="H97" s="2"/>
      <c r="I97" s="2"/>
      <c r="J97" s="56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3.5" hidden="false" customHeight="true" outlineLevel="0" collapsed="false">
      <c r="A98" s="60" t="s">
        <v>41</v>
      </c>
      <c r="B98" s="51" t="s">
        <v>95</v>
      </c>
      <c r="C98" s="51"/>
      <c r="D98" s="54" t="n">
        <v>0.0167</v>
      </c>
      <c r="E98" s="53" t="n">
        <f aca="false">E46*D98</f>
        <v>33.1387452</v>
      </c>
      <c r="F98" s="53" t="n">
        <f aca="false">F46*D98</f>
        <v>33.1387452</v>
      </c>
      <c r="G98" s="2"/>
      <c r="H98" s="2"/>
      <c r="I98" s="2"/>
      <c r="J98" s="56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3.5" hidden="false" customHeight="true" outlineLevel="0" collapsed="false">
      <c r="A99" s="60" t="s">
        <v>43</v>
      </c>
      <c r="B99" s="51" t="s">
        <v>96</v>
      </c>
      <c r="C99" s="51"/>
      <c r="D99" s="54" t="n">
        <v>0.0002</v>
      </c>
      <c r="E99" s="53" t="n">
        <f aca="false">E46*D99</f>
        <v>0.3968712</v>
      </c>
      <c r="F99" s="53" t="n">
        <f aca="false">F46*D99</f>
        <v>0.3968712</v>
      </c>
      <c r="G99" s="2"/>
      <c r="H99" s="2"/>
      <c r="I99" s="2"/>
      <c r="J99" s="56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3.5" hidden="false" customHeight="true" outlineLevel="0" collapsed="false">
      <c r="A100" s="60" t="s">
        <v>45</v>
      </c>
      <c r="B100" s="51" t="s">
        <v>97</v>
      </c>
      <c r="C100" s="51"/>
      <c r="D100" s="54" t="n">
        <v>0.0003</v>
      </c>
      <c r="E100" s="53" t="n">
        <f aca="false">E46*D100</f>
        <v>0.5953068</v>
      </c>
      <c r="F100" s="53" t="n">
        <f aca="false">F46*D100</f>
        <v>0.5953068</v>
      </c>
      <c r="G100" s="2"/>
      <c r="H100" s="2"/>
      <c r="I100" s="2"/>
      <c r="J100" s="56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3.5" hidden="false" customHeight="true" outlineLevel="0" collapsed="false">
      <c r="A101" s="60" t="s">
        <v>47</v>
      </c>
      <c r="B101" s="51" t="s">
        <v>98</v>
      </c>
      <c r="C101" s="51"/>
      <c r="D101" s="54" t="n">
        <v>0.0007</v>
      </c>
      <c r="E101" s="53" t="n">
        <f aca="false">E46*D101</f>
        <v>1.3890492</v>
      </c>
      <c r="F101" s="53" t="n">
        <f aca="false">F46*D101</f>
        <v>1.3890492</v>
      </c>
      <c r="G101" s="2"/>
      <c r="H101" s="2"/>
      <c r="I101" s="2"/>
      <c r="J101" s="56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3.5" hidden="false" customHeight="true" outlineLevel="0" collapsed="false">
      <c r="A102" s="60" t="s">
        <v>49</v>
      </c>
      <c r="B102" s="51" t="s">
        <v>99</v>
      </c>
      <c r="C102" s="51"/>
      <c r="D102" s="54" t="n">
        <v>0</v>
      </c>
      <c r="E102" s="53" t="n">
        <f aca="false">E46*D102</f>
        <v>0</v>
      </c>
      <c r="F102" s="53" t="n">
        <f aca="false">F46*D102</f>
        <v>0</v>
      </c>
      <c r="G102" s="2"/>
      <c r="H102" s="2"/>
      <c r="I102" s="2"/>
      <c r="J102" s="56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3.5" hidden="false" customHeight="true" outlineLevel="0" collapsed="false">
      <c r="A103" s="59"/>
      <c r="B103" s="46" t="s">
        <v>51</v>
      </c>
      <c r="C103" s="46"/>
      <c r="D103" s="66" t="n">
        <f aca="false">SUM(D95:D102)</f>
        <v>0.0341</v>
      </c>
      <c r="E103" s="86" t="n">
        <f aca="false">SUM(E97:E102)</f>
        <v>67.6665396</v>
      </c>
      <c r="F103" s="86" t="n">
        <f aca="false">SUM(F97:F102)</f>
        <v>67.6665396</v>
      </c>
      <c r="G103" s="2"/>
      <c r="H103" s="2"/>
      <c r="I103" s="2"/>
      <c r="J103" s="56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3.5" hidden="false" customHeight="true" outlineLevel="0" collapsed="false">
      <c r="A104" s="5"/>
      <c r="B104" s="5"/>
      <c r="C104" s="5"/>
      <c r="D104" s="5"/>
      <c r="E104" s="5"/>
      <c r="F104" s="5"/>
      <c r="G104" s="2"/>
      <c r="H104" s="2"/>
      <c r="I104" s="2"/>
      <c r="J104" s="56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3.5" hidden="false" customHeight="true" outlineLevel="0" collapsed="false">
      <c r="A105" s="4"/>
      <c r="B105" s="89" t="s">
        <v>100</v>
      </c>
      <c r="C105" s="89"/>
      <c r="D105" s="6"/>
      <c r="E105" s="5"/>
      <c r="F105" s="5"/>
      <c r="G105" s="2"/>
      <c r="H105" s="2"/>
      <c r="I105" s="2"/>
      <c r="J105" s="56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3.5" hidden="false" customHeight="true" outlineLevel="0" collapsed="false">
      <c r="A106" s="45" t="s">
        <v>101</v>
      </c>
      <c r="B106" s="46" t="s">
        <v>102</v>
      </c>
      <c r="C106" s="46"/>
      <c r="D106" s="47" t="s">
        <v>37</v>
      </c>
      <c r="E106" s="45" t="s">
        <v>38</v>
      </c>
      <c r="F106" s="45" t="s">
        <v>38</v>
      </c>
      <c r="G106" s="2"/>
      <c r="H106" s="2"/>
      <c r="I106" s="2"/>
      <c r="J106" s="56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3.5" hidden="false" customHeight="true" outlineLevel="0" collapsed="false">
      <c r="A107" s="50" t="s">
        <v>39</v>
      </c>
      <c r="B107" s="51" t="s">
        <v>103</v>
      </c>
      <c r="C107" s="51"/>
      <c r="D107" s="67" t="n">
        <v>0</v>
      </c>
      <c r="E107" s="53" t="n">
        <f aca="false">E46*D107</f>
        <v>0</v>
      </c>
      <c r="F107" s="53" t="n">
        <f aca="false">F46*D107</f>
        <v>0</v>
      </c>
      <c r="G107" s="2"/>
      <c r="H107" s="2"/>
      <c r="I107" s="2"/>
      <c r="J107" s="56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3.5" hidden="false" customHeight="true" outlineLevel="0" collapsed="false">
      <c r="A108" s="45"/>
      <c r="B108" s="46" t="s">
        <v>51</v>
      </c>
      <c r="C108" s="46"/>
      <c r="D108" s="58"/>
      <c r="E108" s="58" t="n">
        <f aca="false">SUM(E107)</f>
        <v>0</v>
      </c>
      <c r="F108" s="58" t="n">
        <f aca="false">SUM(F107)</f>
        <v>0</v>
      </c>
      <c r="G108" s="2"/>
      <c r="H108" s="2"/>
      <c r="I108" s="2"/>
      <c r="J108" s="56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3.5" hidden="false" customHeight="true" outlineLevel="0" collapsed="false">
      <c r="A109" s="5"/>
      <c r="B109" s="5"/>
      <c r="C109" s="5"/>
      <c r="D109" s="5"/>
      <c r="E109" s="5"/>
      <c r="F109" s="5"/>
      <c r="G109" s="2"/>
      <c r="H109" s="2"/>
      <c r="I109" s="2"/>
      <c r="J109" s="56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3.5" hidden="false" customHeight="true" outlineLevel="0" collapsed="false">
      <c r="A110" s="4"/>
      <c r="B110" s="5" t="s">
        <v>104</v>
      </c>
      <c r="C110" s="5"/>
      <c r="D110" s="6"/>
      <c r="E110" s="5"/>
      <c r="F110" s="5"/>
      <c r="G110" s="2"/>
      <c r="H110" s="2"/>
      <c r="I110" s="2"/>
      <c r="J110" s="56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3.5" hidden="false" customHeight="true" outlineLevel="0" collapsed="false">
      <c r="A111" s="45" t="n">
        <v>4</v>
      </c>
      <c r="B111" s="46" t="s">
        <v>105</v>
      </c>
      <c r="C111" s="46"/>
      <c r="D111" s="47" t="s">
        <v>37</v>
      </c>
      <c r="E111" s="48" t="s">
        <v>38</v>
      </c>
      <c r="F111" s="48" t="s">
        <v>38</v>
      </c>
      <c r="G111" s="2"/>
      <c r="H111" s="2"/>
      <c r="I111" s="2"/>
      <c r="J111" s="56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3.5" hidden="false" customHeight="true" outlineLevel="0" collapsed="false">
      <c r="A112" s="50" t="s">
        <v>92</v>
      </c>
      <c r="B112" s="51" t="s">
        <v>106</v>
      </c>
      <c r="C112" s="51"/>
      <c r="D112" s="52"/>
      <c r="E112" s="53" t="n">
        <f aca="false">E103</f>
        <v>67.6665396</v>
      </c>
      <c r="F112" s="53" t="n">
        <f aca="false">F103</f>
        <v>67.6665396</v>
      </c>
      <c r="G112" s="2"/>
      <c r="H112" s="2"/>
      <c r="I112" s="2"/>
      <c r="J112" s="56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3.5" hidden="false" customHeight="true" outlineLevel="0" collapsed="false">
      <c r="A113" s="50" t="s">
        <v>101</v>
      </c>
      <c r="B113" s="51" t="s">
        <v>102</v>
      </c>
      <c r="C113" s="51"/>
      <c r="D113" s="52"/>
      <c r="E113" s="53" t="n">
        <f aca="false">E108</f>
        <v>0</v>
      </c>
      <c r="F113" s="53" t="n">
        <f aca="false">F108</f>
        <v>0</v>
      </c>
      <c r="G113" s="2"/>
      <c r="H113" s="2"/>
      <c r="I113" s="2"/>
      <c r="J113" s="56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3.5" hidden="false" customHeight="true" outlineLevel="0" collapsed="false">
      <c r="A114" s="82"/>
      <c r="B114" s="46" t="s">
        <v>51</v>
      </c>
      <c r="C114" s="46"/>
      <c r="D114" s="64"/>
      <c r="E114" s="58" t="n">
        <f aca="false">SUM(E112:E113)</f>
        <v>67.6665396</v>
      </c>
      <c r="F114" s="58" t="n">
        <f aca="false">SUM(F112:F113)</f>
        <v>67.6665396</v>
      </c>
      <c r="G114" s="2"/>
      <c r="H114" s="2"/>
      <c r="I114" s="2"/>
      <c r="J114" s="56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3.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56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3.5" hidden="false" customHeight="true" outlineLevel="0" collapsed="false">
      <c r="A116" s="4"/>
      <c r="B116" s="5" t="s">
        <v>107</v>
      </c>
      <c r="C116" s="5"/>
      <c r="D116" s="6"/>
      <c r="E116" s="5"/>
      <c r="F116" s="5"/>
      <c r="G116" s="2"/>
      <c r="H116" s="2"/>
      <c r="I116" s="2"/>
      <c r="J116" s="56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3.5" hidden="false" customHeight="true" outlineLevel="0" collapsed="false">
      <c r="A117" s="45" t="n">
        <v>5</v>
      </c>
      <c r="B117" s="46" t="s">
        <v>108</v>
      </c>
      <c r="C117" s="46"/>
      <c r="D117" s="47" t="s">
        <v>37</v>
      </c>
      <c r="E117" s="48" t="s">
        <v>38</v>
      </c>
      <c r="F117" s="48" t="s">
        <v>38</v>
      </c>
      <c r="G117" s="2"/>
      <c r="H117" s="2"/>
      <c r="I117" s="2"/>
      <c r="J117" s="56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3.5" hidden="false" customHeight="true" outlineLevel="0" collapsed="false">
      <c r="A118" s="50" t="s">
        <v>39</v>
      </c>
      <c r="B118" s="51" t="s">
        <v>109</v>
      </c>
      <c r="C118" s="51"/>
      <c r="D118" s="54"/>
      <c r="E118" s="90" t="n">
        <v>91.88</v>
      </c>
      <c r="F118" s="90" t="n">
        <v>91.88</v>
      </c>
      <c r="G118" s="2"/>
      <c r="H118" s="2"/>
      <c r="I118" s="2"/>
      <c r="J118" s="56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3.5" hidden="false" customHeight="true" outlineLevel="0" collapsed="false">
      <c r="A119" s="50" t="s">
        <v>41</v>
      </c>
      <c r="B119" s="51" t="s">
        <v>110</v>
      </c>
      <c r="C119" s="51"/>
      <c r="D119" s="54"/>
      <c r="E119" s="90" t="n">
        <v>0</v>
      </c>
      <c r="F119" s="90" t="n">
        <v>0</v>
      </c>
      <c r="G119" s="2"/>
      <c r="H119" s="2"/>
      <c r="I119" s="2"/>
      <c r="J119" s="56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3.5" hidden="false" customHeight="true" outlineLevel="0" collapsed="false">
      <c r="A120" s="50" t="s">
        <v>43</v>
      </c>
      <c r="B120" s="51" t="s">
        <v>111</v>
      </c>
      <c r="C120" s="51"/>
      <c r="D120" s="54"/>
      <c r="E120" s="91" t="n">
        <v>0</v>
      </c>
      <c r="F120" s="91" t="n">
        <v>0</v>
      </c>
      <c r="G120" s="2"/>
      <c r="H120" s="2"/>
      <c r="I120" s="2"/>
      <c r="J120" s="56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3.5" hidden="false" customHeight="true" outlineLevel="0" collapsed="false">
      <c r="A121" s="50" t="s">
        <v>45</v>
      </c>
      <c r="B121" s="51" t="s">
        <v>112</v>
      </c>
      <c r="C121" s="51"/>
      <c r="D121" s="54"/>
      <c r="E121" s="90" t="n">
        <v>36.68</v>
      </c>
      <c r="F121" s="90" t="n">
        <v>36.68</v>
      </c>
      <c r="G121" s="2"/>
      <c r="H121" s="2"/>
      <c r="I121" s="2"/>
      <c r="J121" s="56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3.5" hidden="false" customHeight="true" outlineLevel="0" collapsed="false">
      <c r="A122" s="59"/>
      <c r="B122" s="46" t="s">
        <v>113</v>
      </c>
      <c r="C122" s="46"/>
      <c r="D122" s="57"/>
      <c r="E122" s="58" t="n">
        <f aca="false">SUM(E118:E121)</f>
        <v>128.56</v>
      </c>
      <c r="F122" s="58" t="n">
        <f aca="false">SUM(F118:F121)</f>
        <v>128.56</v>
      </c>
      <c r="G122" s="2"/>
      <c r="H122" s="2"/>
      <c r="I122" s="2"/>
      <c r="J122" s="56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3.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56"/>
      <c r="K123" s="56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3.5" hidden="false" customHeight="true" outlineLevel="0" collapsed="false">
      <c r="A124" s="4"/>
      <c r="B124" s="5" t="s">
        <v>114</v>
      </c>
      <c r="C124" s="5"/>
      <c r="D124" s="6"/>
      <c r="E124" s="5"/>
      <c r="F124" s="5"/>
      <c r="G124" s="2"/>
      <c r="H124" s="2"/>
      <c r="I124" s="2"/>
      <c r="J124" s="2"/>
      <c r="K124" s="56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3.5" hidden="false" customHeight="true" outlineLevel="0" collapsed="false">
      <c r="A125" s="87" t="n">
        <v>6</v>
      </c>
      <c r="B125" s="46" t="s">
        <v>115</v>
      </c>
      <c r="C125" s="46"/>
      <c r="D125" s="47" t="s">
        <v>37</v>
      </c>
      <c r="E125" s="48" t="s">
        <v>38</v>
      </c>
      <c r="F125" s="48" t="s">
        <v>38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3.5" hidden="false" customHeight="true" outlineLevel="0" collapsed="false">
      <c r="A126" s="50" t="s">
        <v>39</v>
      </c>
      <c r="B126" s="51" t="s">
        <v>116</v>
      </c>
      <c r="C126" s="51"/>
      <c r="D126" s="54"/>
      <c r="E126" s="53" t="n">
        <f aca="false">(E46+E82+E92+E114+E122)*E127</f>
        <v>108.151016147094</v>
      </c>
      <c r="F126" s="53" t="n">
        <f aca="false">(F46+F82+F92+F114+F122)*F127</f>
        <v>110.183941187094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3.5" hidden="false" customHeight="true" outlineLevel="0" collapsed="false">
      <c r="A127" s="92" t="s">
        <v>117</v>
      </c>
      <c r="B127" s="93" t="s">
        <v>118</v>
      </c>
      <c r="C127" s="93"/>
      <c r="D127" s="54"/>
      <c r="E127" s="65" t="n">
        <v>0.0244</v>
      </c>
      <c r="F127" s="65" t="n">
        <v>0.0244</v>
      </c>
      <c r="G127" s="2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</row>
    <row r="128" customFormat="false" ht="13.5" hidden="false" customHeight="true" outlineLevel="0" collapsed="false">
      <c r="A128" s="50" t="s">
        <v>41</v>
      </c>
      <c r="B128" s="51" t="s">
        <v>119</v>
      </c>
      <c r="C128" s="51"/>
      <c r="D128" s="54"/>
      <c r="E128" s="53" t="n">
        <f aca="false">(E46+E82+E92+E114+E122+E126)*E129</f>
        <v>71.7410014290618</v>
      </c>
      <c r="F128" s="53" t="n">
        <f aca="false">(F46+F82+F92+F114+F122+F126)*F129</f>
        <v>73.0895239246938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customFormat="false" ht="13.5" hidden="false" customHeight="true" outlineLevel="0" collapsed="false">
      <c r="A129" s="50" t="s">
        <v>120</v>
      </c>
      <c r="B129" s="51" t="s">
        <v>121</v>
      </c>
      <c r="C129" s="51"/>
      <c r="D129" s="54"/>
      <c r="E129" s="65" t="n">
        <v>0.0158</v>
      </c>
      <c r="F129" s="65" t="n">
        <v>0.0158</v>
      </c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3.5" hidden="false" customHeight="true" outlineLevel="0" collapsed="false">
      <c r="A130" s="50" t="s">
        <v>43</v>
      </c>
      <c r="B130" s="51" t="s">
        <v>122</v>
      </c>
      <c r="C130" s="51"/>
      <c r="D130" s="54" t="n">
        <f aca="false">SUM(D131:D133)</f>
        <v>0.0665</v>
      </c>
      <c r="E130" s="53" t="n">
        <f aca="false">SUM(E131:E133)</f>
        <v>328.5684653</v>
      </c>
      <c r="F130" s="53" t="n">
        <f aca="false">SUM(F131:F133)</f>
        <v>334.7445983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3.5" hidden="false" customHeight="true" outlineLevel="0" collapsed="false">
      <c r="A131" s="50" t="s">
        <v>123</v>
      </c>
      <c r="B131" s="51" t="s">
        <v>124</v>
      </c>
      <c r="C131" s="51"/>
      <c r="D131" s="54" t="n">
        <v>0.0365</v>
      </c>
      <c r="E131" s="53" t="n">
        <f aca="false">((E46+E82+E92+E114+E122+E126+E128)/(1-D130))*D131</f>
        <v>180.34209</v>
      </c>
      <c r="F131" s="53" t="n">
        <f aca="false">((F46+F82+F92+F114+F122+F126+F128)/(1-D130))*D131</f>
        <v>183.7319976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3.5" hidden="false" customHeight="true" outlineLevel="0" collapsed="false">
      <c r="A132" s="50" t="s">
        <v>125</v>
      </c>
      <c r="B132" s="51" t="s">
        <v>126</v>
      </c>
      <c r="C132" s="51"/>
      <c r="D132" s="54" t="n">
        <v>0</v>
      </c>
      <c r="E132" s="53" t="n">
        <f aca="false">(E46+E82+E92+E114+E122+E126+E128)*D132</f>
        <v>0</v>
      </c>
      <c r="F132" s="53" t="n">
        <f aca="false">(F46+F82+F92+F114+F122+F126+F128)*D132</f>
        <v>0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3.5" hidden="false" customHeight="true" outlineLevel="0" collapsed="false">
      <c r="A133" s="50" t="s">
        <v>127</v>
      </c>
      <c r="B133" s="51" t="s">
        <v>128</v>
      </c>
      <c r="C133" s="51"/>
      <c r="D133" s="54" t="n">
        <v>0.03</v>
      </c>
      <c r="E133" s="53" t="n">
        <f aca="false">((E46+E82+E92+E114+E122+E126+E128)/(1-D130))*D133</f>
        <v>148.2263753</v>
      </c>
      <c r="F133" s="53" t="n">
        <f aca="false">((F46+F82+F92+F114+F122+F126+F128)/(1-D130))*D133</f>
        <v>151.0126007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3.5" hidden="false" customHeight="true" outlineLevel="0" collapsed="false">
      <c r="A134" s="45"/>
      <c r="B134" s="46" t="s">
        <v>51</v>
      </c>
      <c r="C134" s="46"/>
      <c r="D134" s="95" t="n">
        <f aca="false">SUM(D131:D133)</f>
        <v>0.0665</v>
      </c>
      <c r="E134" s="86" t="n">
        <f aca="false">SUM(E126:E130)</f>
        <v>508.500682876156</v>
      </c>
      <c r="F134" s="86" t="n">
        <f aca="false">SUM(F126:F130)</f>
        <v>518.058263411788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3.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3.5" hidden="false" customHeight="true" outlineLevel="0" collapsed="false">
      <c r="A136" s="3" t="s">
        <v>129</v>
      </c>
      <c r="B136" s="3"/>
      <c r="C136" s="3"/>
      <c r="D136" s="3"/>
      <c r="E136" s="3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3.5" hidden="false" customHeight="true" outlineLevel="0" collapsed="false">
      <c r="A137" s="4"/>
      <c r="B137" s="96"/>
      <c r="C137" s="96"/>
      <c r="D137" s="96"/>
      <c r="E137" s="6"/>
      <c r="F137" s="5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3.5" hidden="false" customHeight="true" outlineLevel="0" collapsed="false">
      <c r="A138" s="97"/>
      <c r="B138" s="46" t="s">
        <v>130</v>
      </c>
      <c r="C138" s="46"/>
      <c r="D138" s="87"/>
      <c r="E138" s="47" t="s">
        <v>131</v>
      </c>
      <c r="F138" s="47" t="s">
        <v>131</v>
      </c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3.5" hidden="false" customHeight="true" outlineLevel="0" collapsed="false">
      <c r="A139" s="98" t="s">
        <v>39</v>
      </c>
      <c r="B139" s="51" t="s">
        <v>35</v>
      </c>
      <c r="C139" s="51"/>
      <c r="D139" s="99"/>
      <c r="E139" s="53" t="n">
        <f aca="false">E46</f>
        <v>1984.356</v>
      </c>
      <c r="F139" s="53" t="n">
        <f aca="false">F46</f>
        <v>1984.356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3.5" hidden="false" customHeight="true" outlineLevel="0" collapsed="false">
      <c r="A140" s="98" t="s">
        <v>41</v>
      </c>
      <c r="B140" s="51" t="s">
        <v>52</v>
      </c>
      <c r="C140" s="51"/>
      <c r="D140" s="99"/>
      <c r="E140" s="53" t="n">
        <f aca="false">E82</f>
        <v>2083.72253706848</v>
      </c>
      <c r="F140" s="53" t="n">
        <f aca="false">F82</f>
        <v>2167.03913706848</v>
      </c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3.5" hidden="false" customHeight="true" outlineLevel="0" collapsed="false">
      <c r="A141" s="98" t="s">
        <v>43</v>
      </c>
      <c r="B141" s="51" t="s">
        <v>82</v>
      </c>
      <c r="C141" s="51"/>
      <c r="D141" s="99"/>
      <c r="E141" s="53" t="n">
        <f aca="false">E92</f>
        <v>168.11361788454</v>
      </c>
      <c r="F141" s="53" t="n">
        <f aca="false">F92</f>
        <v>168.11361788454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3.5" hidden="false" customHeight="true" outlineLevel="0" collapsed="false">
      <c r="A142" s="98" t="s">
        <v>45</v>
      </c>
      <c r="B142" s="51" t="s">
        <v>90</v>
      </c>
      <c r="C142" s="51"/>
      <c r="D142" s="99"/>
      <c r="E142" s="53" t="n">
        <f aca="false">E114</f>
        <v>67.6665396</v>
      </c>
      <c r="F142" s="53" t="n">
        <f aca="false">F114</f>
        <v>67.6665396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3.5" hidden="false" customHeight="true" outlineLevel="0" collapsed="false">
      <c r="A143" s="98" t="s">
        <v>47</v>
      </c>
      <c r="B143" s="51" t="s">
        <v>107</v>
      </c>
      <c r="C143" s="51"/>
      <c r="D143" s="99"/>
      <c r="E143" s="53" t="n">
        <f aca="false">E122</f>
        <v>128.56</v>
      </c>
      <c r="F143" s="53" t="n">
        <f aca="false">F122</f>
        <v>128.56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3.5" hidden="false" customHeight="true" outlineLevel="0" collapsed="false">
      <c r="A144" s="46" t="s">
        <v>132</v>
      </c>
      <c r="B144" s="46"/>
      <c r="C144" s="46"/>
      <c r="D144" s="100"/>
      <c r="E144" s="86" t="n">
        <f aca="false">SUM(E139:E143)</f>
        <v>4432.41869455302</v>
      </c>
      <c r="F144" s="86" t="n">
        <f aca="false">SUM(F139:F143)</f>
        <v>4515.73529455302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3.5" hidden="false" customHeight="true" outlineLevel="0" collapsed="false">
      <c r="A145" s="98" t="s">
        <v>49</v>
      </c>
      <c r="B145" s="51" t="s">
        <v>114</v>
      </c>
      <c r="C145" s="51"/>
      <c r="D145" s="99"/>
      <c r="E145" s="53" t="n">
        <f aca="false">E134</f>
        <v>508.500682876156</v>
      </c>
      <c r="F145" s="53" t="n">
        <f aca="false">F134</f>
        <v>518.058263411788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3.5" hidden="false" customHeight="true" outlineLevel="0" collapsed="false">
      <c r="A146" s="46" t="s">
        <v>133</v>
      </c>
      <c r="B146" s="46"/>
      <c r="C146" s="46"/>
      <c r="D146" s="100"/>
      <c r="E146" s="86" t="n">
        <f aca="false">SUM(E144:E145)</f>
        <v>4940.91937742918</v>
      </c>
      <c r="F146" s="86" t="n">
        <f aca="false">SUM(F144:F145)</f>
        <v>5033.79355796481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3.5" hidden="false" customHeight="true" outlineLevel="0" collapsed="false">
      <c r="A147" s="4"/>
      <c r="B147" s="5"/>
      <c r="C147" s="5"/>
      <c r="D147" s="5"/>
      <c r="E147" s="6"/>
      <c r="F147" s="5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3.5" hidden="false" customHeight="true" outlineLevel="0" collapsed="false">
      <c r="A148" s="101" t="s">
        <v>134</v>
      </c>
      <c r="B148" s="101"/>
      <c r="C148" s="101"/>
      <c r="D148" s="101"/>
      <c r="E148" s="101"/>
      <c r="F148" s="101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3.5" hidden="false" customHeight="true" outlineLevel="0" collapsed="false">
      <c r="A149" s="4"/>
      <c r="B149" s="5"/>
      <c r="C149" s="5"/>
      <c r="D149" s="5"/>
      <c r="E149" s="6"/>
      <c r="F149" s="5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48.75" hidden="false" customHeight="true" outlineLevel="0" collapsed="false">
      <c r="A150" s="102" t="s">
        <v>26</v>
      </c>
      <c r="B150" s="33" t="s">
        <v>135</v>
      </c>
      <c r="C150" s="102" t="s">
        <v>136</v>
      </c>
      <c r="D150" s="102" t="s">
        <v>137</v>
      </c>
      <c r="E150" s="102" t="s">
        <v>138</v>
      </c>
      <c r="F150" s="102" t="s">
        <v>139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13.5" hidden="false" customHeight="true" outlineLevel="0" collapsed="false">
      <c r="A151" s="50" t="n">
        <v>1</v>
      </c>
      <c r="B151" s="103" t="n">
        <f aca="false">E146</f>
        <v>4940.919377</v>
      </c>
      <c r="C151" s="104" t="n">
        <v>6</v>
      </c>
      <c r="D151" s="103" t="n">
        <f aca="false">B151*C151</f>
        <v>29645.516262</v>
      </c>
      <c r="E151" s="105" t="n">
        <v>1</v>
      </c>
      <c r="F151" s="103" t="n">
        <f aca="false">D151*12</f>
        <v>355746.195144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3.5" hidden="false" customHeight="true" outlineLevel="0" collapsed="false">
      <c r="A152" s="50" t="n">
        <v>2</v>
      </c>
      <c r="B152" s="103" t="n">
        <f aca="false">F146</f>
        <v>5033.793558</v>
      </c>
      <c r="C152" s="104" t="n">
        <v>4</v>
      </c>
      <c r="D152" s="103" t="n">
        <f aca="false">B152*C152</f>
        <v>20135.174232</v>
      </c>
      <c r="E152" s="105" t="n">
        <v>1</v>
      </c>
      <c r="F152" s="103" t="n">
        <f aca="false">D152*12</f>
        <v>241622.090784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3.5" hidden="false" customHeight="true" outlineLevel="0" collapsed="false">
      <c r="A153" s="45"/>
      <c r="B153" s="57" t="s">
        <v>140</v>
      </c>
      <c r="C153" s="57"/>
      <c r="D153" s="106"/>
      <c r="E153" s="86"/>
      <c r="F153" s="107" t="n">
        <f aca="false">SUM(F151:F152)</f>
        <v>597368.286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customFormat="false" ht="13.5" hidden="false" customHeight="true" outlineLevel="0" collapsed="false">
      <c r="A154" s="5"/>
      <c r="B154" s="5"/>
      <c r="C154" s="5"/>
      <c r="D154" s="5"/>
      <c r="E154" s="5"/>
      <c r="F154" s="5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customFormat="false" ht="13.5" hidden="false" customHeight="true" outlineLevel="0" collapsed="false">
      <c r="A155" s="5"/>
      <c r="B155" s="5"/>
      <c r="C155" s="5"/>
      <c r="D155" s="5"/>
      <c r="E155" s="5"/>
      <c r="F155" s="5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customFormat="false" ht="13.5" hidden="false" customHeight="true" outlineLevel="0" collapsed="false">
      <c r="A156" s="5"/>
      <c r="B156" s="5"/>
      <c r="C156" s="5"/>
      <c r="D156" s="5"/>
      <c r="E156" s="5"/>
      <c r="F156" s="5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customFormat="false" ht="13.5" hidden="false" customHeight="true" outlineLevel="0" collapsed="false">
      <c r="A157" s="5"/>
      <c r="B157" s="108" t="n">
        <f aca="false">F151/12</f>
        <v>29645.516262</v>
      </c>
      <c r="C157" s="5"/>
      <c r="D157" s="5"/>
      <c r="E157" s="5"/>
      <c r="F157" s="5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customFormat="false" ht="13.5" hidden="false" customHeight="true" outlineLevel="0" collapsed="false">
      <c r="A158" s="5"/>
      <c r="B158" s="108" t="n">
        <f aca="false">F152/12</f>
        <v>20135.174232</v>
      </c>
      <c r="C158" s="5"/>
      <c r="D158" s="5"/>
      <c r="E158" s="5"/>
      <c r="F158" s="5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customFormat="false" ht="13.5" hidden="false" customHeight="true" outlineLevel="0" collapsed="false">
      <c r="A159" s="5"/>
      <c r="B159" s="5"/>
      <c r="C159" s="5"/>
      <c r="D159" s="5"/>
      <c r="E159" s="5"/>
      <c r="F159" s="5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customFormat="false" ht="13.5" hidden="false" customHeight="true" outlineLevel="0" collapsed="false">
      <c r="A160" s="5"/>
      <c r="B160" s="5"/>
      <c r="C160" s="5"/>
      <c r="D160" s="5"/>
      <c r="E160" s="5"/>
      <c r="F160" s="5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customFormat="false" ht="13.5" hidden="false" customHeight="true" outlineLevel="0" collapsed="false">
      <c r="A161" s="5"/>
      <c r="B161" s="5"/>
      <c r="C161" s="5"/>
      <c r="D161" s="5"/>
      <c r="E161" s="5"/>
      <c r="F161" s="5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customFormat="false" ht="13.5" hidden="false" customHeight="true" outlineLevel="0" collapsed="false">
      <c r="A162" s="5"/>
      <c r="B162" s="5"/>
      <c r="C162" s="5"/>
      <c r="D162" s="5"/>
      <c r="E162" s="5"/>
      <c r="F162" s="5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customFormat="false" ht="13.5" hidden="false" customHeight="true" outlineLevel="0" collapsed="false">
      <c r="A163" s="5"/>
      <c r="B163" s="5"/>
      <c r="C163" s="5"/>
      <c r="D163" s="5"/>
      <c r="E163" s="5"/>
      <c r="F163" s="5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customFormat="false" ht="13.5" hidden="false" customHeight="true" outlineLevel="0" collapsed="false">
      <c r="A164" s="5"/>
      <c r="B164" s="5"/>
      <c r="C164" s="5"/>
      <c r="D164" s="5"/>
      <c r="E164" s="5"/>
      <c r="F164" s="5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customFormat="false" ht="13.5" hidden="false" customHeight="true" outlineLevel="0" collapsed="false">
      <c r="A165" s="5"/>
      <c r="B165" s="5"/>
      <c r="C165" s="5"/>
      <c r="D165" s="5"/>
      <c r="E165" s="5"/>
      <c r="F165" s="5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customFormat="false" ht="13.5" hidden="false" customHeight="true" outlineLevel="0" collapsed="false">
      <c r="A166" s="5"/>
      <c r="B166" s="5"/>
      <c r="C166" s="5"/>
      <c r="D166" s="5"/>
      <c r="E166" s="5"/>
      <c r="F166" s="5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customFormat="false" ht="13.5" hidden="false" customHeight="true" outlineLevel="0" collapsed="false">
      <c r="A167" s="5"/>
      <c r="B167" s="5"/>
      <c r="C167" s="5"/>
      <c r="D167" s="5"/>
      <c r="E167" s="5"/>
      <c r="F167" s="5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customFormat="false" ht="13.5" hidden="false" customHeight="true" outlineLevel="0" collapsed="false">
      <c r="A168" s="5"/>
      <c r="B168" s="5"/>
      <c r="C168" s="5"/>
      <c r="D168" s="5"/>
      <c r="E168" s="5"/>
      <c r="F168" s="5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customFormat="false" ht="13.5" hidden="false" customHeight="true" outlineLevel="0" collapsed="false">
      <c r="A169" s="5"/>
      <c r="B169" s="5"/>
      <c r="C169" s="5"/>
      <c r="D169" s="5"/>
      <c r="E169" s="5"/>
      <c r="F169" s="5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customFormat="false" ht="13.5" hidden="false" customHeight="true" outlineLevel="0" collapsed="false">
      <c r="A170" s="5"/>
      <c r="B170" s="5"/>
      <c r="C170" s="5"/>
      <c r="D170" s="5"/>
      <c r="E170" s="5"/>
      <c r="F170" s="5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customFormat="false" ht="13.5" hidden="false" customHeight="true" outlineLevel="0" collapsed="false">
      <c r="A171" s="5"/>
      <c r="B171" s="5"/>
      <c r="C171" s="5"/>
      <c r="D171" s="5"/>
      <c r="E171" s="5"/>
      <c r="F171" s="5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customFormat="false" ht="13.5" hidden="false" customHeight="true" outlineLevel="0" collapsed="false">
      <c r="A172" s="5"/>
      <c r="B172" s="5"/>
      <c r="C172" s="5"/>
      <c r="D172" s="5"/>
      <c r="E172" s="5"/>
      <c r="F172" s="5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customFormat="false" ht="13.5" hidden="false" customHeight="true" outlineLevel="0" collapsed="false">
      <c r="A173" s="5"/>
      <c r="B173" s="5"/>
      <c r="C173" s="5"/>
      <c r="D173" s="5"/>
      <c r="E173" s="5"/>
      <c r="F173" s="5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customFormat="false" ht="13.5" hidden="false" customHeight="true" outlineLevel="0" collapsed="false">
      <c r="A174" s="5"/>
      <c r="B174" s="5"/>
      <c r="C174" s="5"/>
      <c r="D174" s="5"/>
      <c r="E174" s="5"/>
      <c r="F174" s="5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customFormat="false" ht="13.5" hidden="false" customHeight="true" outlineLevel="0" collapsed="false">
      <c r="A175" s="5"/>
      <c r="B175" s="5"/>
      <c r="C175" s="5"/>
      <c r="D175" s="5"/>
      <c r="E175" s="5"/>
      <c r="F175" s="5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customFormat="false" ht="13.5" hidden="false" customHeight="true" outlineLevel="0" collapsed="false">
      <c r="A176" s="5"/>
      <c r="B176" s="5"/>
      <c r="C176" s="5"/>
      <c r="D176" s="5"/>
      <c r="E176" s="5"/>
      <c r="F176" s="5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customFormat="false" ht="13.5" hidden="false" customHeight="true" outlineLevel="0" collapsed="false">
      <c r="A177" s="5"/>
      <c r="B177" s="5"/>
      <c r="C177" s="5"/>
      <c r="D177" s="5"/>
      <c r="E177" s="5"/>
      <c r="F177" s="5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customFormat="false" ht="13.5" hidden="false" customHeight="true" outlineLevel="0" collapsed="false">
      <c r="A178" s="5"/>
      <c r="B178" s="5"/>
      <c r="C178" s="5"/>
      <c r="D178" s="5"/>
      <c r="E178" s="5"/>
      <c r="F178" s="5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customFormat="false" ht="13.5" hidden="false" customHeight="true" outlineLevel="0" collapsed="false">
      <c r="A179" s="5"/>
      <c r="B179" s="5"/>
      <c r="C179" s="5"/>
      <c r="D179" s="5"/>
      <c r="E179" s="5"/>
      <c r="F179" s="5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customFormat="false" ht="13.5" hidden="false" customHeight="true" outlineLevel="0" collapsed="false">
      <c r="A180" s="5"/>
      <c r="B180" s="5"/>
      <c r="C180" s="5"/>
      <c r="D180" s="5"/>
      <c r="E180" s="5"/>
      <c r="F180" s="5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customFormat="false" ht="13.5" hidden="false" customHeight="true" outlineLevel="0" collapsed="false">
      <c r="A181" s="5"/>
      <c r="B181" s="5"/>
      <c r="C181" s="5"/>
      <c r="D181" s="5"/>
      <c r="E181" s="5"/>
      <c r="F181" s="5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customFormat="false" ht="13.5" hidden="false" customHeight="true" outlineLevel="0" collapsed="false">
      <c r="A182" s="5"/>
      <c r="B182" s="5"/>
      <c r="C182" s="5"/>
      <c r="D182" s="5"/>
      <c r="E182" s="5"/>
      <c r="F182" s="5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customFormat="false" ht="13.5" hidden="false" customHeight="true" outlineLevel="0" collapsed="false">
      <c r="A183" s="5"/>
      <c r="B183" s="5"/>
      <c r="C183" s="5"/>
      <c r="D183" s="5"/>
      <c r="E183" s="5"/>
      <c r="F183" s="5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customFormat="false" ht="13.5" hidden="false" customHeight="true" outlineLevel="0" collapsed="false">
      <c r="A184" s="5"/>
      <c r="B184" s="5"/>
      <c r="C184" s="5"/>
      <c r="D184" s="5"/>
      <c r="E184" s="5"/>
      <c r="F184" s="5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customFormat="false" ht="13.5" hidden="false" customHeight="true" outlineLevel="0" collapsed="false">
      <c r="A185" s="5"/>
      <c r="B185" s="5"/>
      <c r="C185" s="5"/>
      <c r="D185" s="5"/>
      <c r="E185" s="5"/>
      <c r="F185" s="5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customFormat="false" ht="13.5" hidden="false" customHeight="true" outlineLevel="0" collapsed="false">
      <c r="A186" s="5"/>
      <c r="B186" s="5"/>
      <c r="C186" s="5"/>
      <c r="D186" s="5"/>
      <c r="E186" s="5"/>
      <c r="F186" s="5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customFormat="false" ht="13.5" hidden="false" customHeight="true" outlineLevel="0" collapsed="false">
      <c r="A187" s="5"/>
      <c r="B187" s="5"/>
      <c r="C187" s="5"/>
      <c r="D187" s="5"/>
      <c r="E187" s="5"/>
      <c r="F187" s="5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customFormat="false" ht="13.5" hidden="false" customHeight="true" outlineLevel="0" collapsed="false">
      <c r="A188" s="5"/>
      <c r="B188" s="5"/>
      <c r="C188" s="5"/>
      <c r="D188" s="5"/>
      <c r="E188" s="5"/>
      <c r="F188" s="5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customFormat="false" ht="13.5" hidden="false" customHeight="true" outlineLevel="0" collapsed="false">
      <c r="A189" s="5"/>
      <c r="B189" s="5"/>
      <c r="C189" s="5"/>
      <c r="D189" s="5"/>
      <c r="E189" s="5"/>
      <c r="F189" s="5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customFormat="false" ht="13.5" hidden="false" customHeight="true" outlineLevel="0" collapsed="false">
      <c r="A190" s="5"/>
      <c r="B190" s="5"/>
      <c r="C190" s="5"/>
      <c r="D190" s="5"/>
      <c r="E190" s="5"/>
      <c r="F190" s="5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customFormat="false" ht="13.5" hidden="false" customHeight="true" outlineLevel="0" collapsed="false">
      <c r="A191" s="5"/>
      <c r="B191" s="5"/>
      <c r="C191" s="5"/>
      <c r="D191" s="5"/>
      <c r="E191" s="5"/>
      <c r="F191" s="5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customFormat="false" ht="13.5" hidden="false" customHeight="true" outlineLevel="0" collapsed="false">
      <c r="A192" s="5"/>
      <c r="B192" s="5"/>
      <c r="C192" s="5"/>
      <c r="D192" s="5"/>
      <c r="E192" s="5"/>
      <c r="F192" s="5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customFormat="false" ht="13.5" hidden="false" customHeight="true" outlineLevel="0" collapsed="false">
      <c r="A193" s="5"/>
      <c r="B193" s="5"/>
      <c r="C193" s="5"/>
      <c r="D193" s="5"/>
      <c r="E193" s="5"/>
      <c r="F193" s="5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customFormat="false" ht="13.5" hidden="false" customHeight="true" outlineLevel="0" collapsed="false">
      <c r="A194" s="5"/>
      <c r="B194" s="5"/>
      <c r="C194" s="5"/>
      <c r="D194" s="5"/>
      <c r="E194" s="5"/>
      <c r="F194" s="5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customFormat="false" ht="13.5" hidden="false" customHeight="true" outlineLevel="0" collapsed="false">
      <c r="A195" s="5"/>
      <c r="B195" s="5"/>
      <c r="C195" s="5"/>
      <c r="D195" s="5"/>
      <c r="E195" s="5"/>
      <c r="F195" s="5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customFormat="false" ht="13.5" hidden="false" customHeight="true" outlineLevel="0" collapsed="false">
      <c r="A196" s="5"/>
      <c r="B196" s="5"/>
      <c r="C196" s="5"/>
      <c r="D196" s="5"/>
      <c r="E196" s="5"/>
      <c r="F196" s="5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customFormat="false" ht="13.5" hidden="false" customHeight="true" outlineLevel="0" collapsed="false">
      <c r="A197" s="5"/>
      <c r="B197" s="5"/>
      <c r="C197" s="5"/>
      <c r="D197" s="5"/>
      <c r="E197" s="5"/>
      <c r="F197" s="5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customFormat="false" ht="13.5" hidden="false" customHeight="true" outlineLevel="0" collapsed="false">
      <c r="A198" s="5"/>
      <c r="B198" s="5"/>
      <c r="C198" s="5"/>
      <c r="D198" s="5"/>
      <c r="E198" s="5"/>
      <c r="F198" s="5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customFormat="false" ht="13.5" hidden="false" customHeight="true" outlineLevel="0" collapsed="false">
      <c r="A199" s="5"/>
      <c r="B199" s="5"/>
      <c r="C199" s="5"/>
      <c r="D199" s="5"/>
      <c r="E199" s="5"/>
      <c r="F199" s="5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customFormat="false" ht="13.5" hidden="false" customHeight="true" outlineLevel="0" collapsed="false">
      <c r="A200" s="5"/>
      <c r="B200" s="5"/>
      <c r="C200" s="5"/>
      <c r="D200" s="5"/>
      <c r="E200" s="5"/>
      <c r="F200" s="5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customFormat="false" ht="13.5" hidden="false" customHeight="true" outlineLevel="0" collapsed="false">
      <c r="A201" s="5"/>
      <c r="B201" s="5"/>
      <c r="C201" s="5"/>
      <c r="D201" s="5"/>
      <c r="E201" s="5"/>
      <c r="F201" s="5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customFormat="false" ht="13.5" hidden="false" customHeight="true" outlineLevel="0" collapsed="false">
      <c r="A202" s="5"/>
      <c r="B202" s="5"/>
      <c r="C202" s="5"/>
      <c r="D202" s="5"/>
      <c r="E202" s="5"/>
      <c r="F202" s="5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customFormat="false" ht="13.5" hidden="false" customHeight="true" outlineLevel="0" collapsed="false">
      <c r="A203" s="5"/>
      <c r="B203" s="5"/>
      <c r="C203" s="5"/>
      <c r="D203" s="5"/>
      <c r="E203" s="5"/>
      <c r="F203" s="5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customFormat="false" ht="13.5" hidden="false" customHeight="true" outlineLevel="0" collapsed="false">
      <c r="A204" s="5"/>
      <c r="B204" s="5"/>
      <c r="C204" s="5"/>
      <c r="D204" s="5"/>
      <c r="E204" s="5"/>
      <c r="F204" s="5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customFormat="false" ht="13.5" hidden="false" customHeight="true" outlineLevel="0" collapsed="false">
      <c r="A205" s="5"/>
      <c r="B205" s="5"/>
      <c r="C205" s="5"/>
      <c r="D205" s="5"/>
      <c r="E205" s="5"/>
      <c r="F205" s="5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customFormat="false" ht="13.5" hidden="false" customHeight="true" outlineLevel="0" collapsed="false">
      <c r="A206" s="5"/>
      <c r="B206" s="5"/>
      <c r="C206" s="5"/>
      <c r="D206" s="5"/>
      <c r="E206" s="5"/>
      <c r="F206" s="5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customFormat="false" ht="13.5" hidden="false" customHeight="true" outlineLevel="0" collapsed="false">
      <c r="A207" s="5"/>
      <c r="B207" s="5"/>
      <c r="C207" s="5"/>
      <c r="D207" s="5"/>
      <c r="E207" s="5"/>
      <c r="F207" s="5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customFormat="false" ht="13.5" hidden="false" customHeight="true" outlineLevel="0" collapsed="false">
      <c r="A208" s="5"/>
      <c r="B208" s="5"/>
      <c r="C208" s="5"/>
      <c r="D208" s="5"/>
      <c r="E208" s="5"/>
      <c r="F208" s="5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customFormat="false" ht="13.5" hidden="false" customHeight="true" outlineLevel="0" collapsed="false">
      <c r="A209" s="5"/>
      <c r="B209" s="5"/>
      <c r="C209" s="5"/>
      <c r="D209" s="5"/>
      <c r="E209" s="5"/>
      <c r="F209" s="5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customFormat="false" ht="13.5" hidden="false" customHeight="true" outlineLevel="0" collapsed="false">
      <c r="A210" s="5"/>
      <c r="B210" s="5"/>
      <c r="C210" s="5"/>
      <c r="D210" s="5"/>
      <c r="E210" s="5"/>
      <c r="F210" s="5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customFormat="false" ht="13.5" hidden="false" customHeight="true" outlineLevel="0" collapsed="false">
      <c r="A211" s="5"/>
      <c r="B211" s="5"/>
      <c r="C211" s="5"/>
      <c r="D211" s="5"/>
      <c r="E211" s="5"/>
      <c r="F211" s="5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customFormat="false" ht="13.5" hidden="false" customHeight="true" outlineLevel="0" collapsed="false">
      <c r="A212" s="5"/>
      <c r="B212" s="5"/>
      <c r="C212" s="5"/>
      <c r="D212" s="5"/>
      <c r="E212" s="5"/>
      <c r="F212" s="5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customFormat="false" ht="13.5" hidden="false" customHeight="true" outlineLevel="0" collapsed="false">
      <c r="A213" s="5"/>
      <c r="B213" s="5"/>
      <c r="C213" s="5"/>
      <c r="D213" s="5"/>
      <c r="E213" s="5"/>
      <c r="F213" s="5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customFormat="false" ht="13.5" hidden="false" customHeight="true" outlineLevel="0" collapsed="false">
      <c r="A214" s="5"/>
      <c r="B214" s="5"/>
      <c r="C214" s="5"/>
      <c r="D214" s="5"/>
      <c r="E214" s="5"/>
      <c r="F214" s="5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customFormat="false" ht="13.5" hidden="false" customHeight="true" outlineLevel="0" collapsed="false">
      <c r="A215" s="5"/>
      <c r="B215" s="5"/>
      <c r="C215" s="5"/>
      <c r="D215" s="5"/>
      <c r="E215" s="5"/>
      <c r="F215" s="5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customFormat="false" ht="13.5" hidden="false" customHeight="true" outlineLevel="0" collapsed="false">
      <c r="A216" s="5"/>
      <c r="B216" s="5"/>
      <c r="C216" s="5"/>
      <c r="D216" s="5"/>
      <c r="E216" s="5"/>
      <c r="F216" s="5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customFormat="false" ht="13.5" hidden="false" customHeight="true" outlineLevel="0" collapsed="false">
      <c r="A217" s="5"/>
      <c r="B217" s="5"/>
      <c r="C217" s="5"/>
      <c r="D217" s="5"/>
      <c r="E217" s="5"/>
      <c r="F217" s="5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customFormat="false" ht="13.5" hidden="false" customHeight="true" outlineLevel="0" collapsed="false">
      <c r="A218" s="5"/>
      <c r="B218" s="5"/>
      <c r="C218" s="5"/>
      <c r="D218" s="5"/>
      <c r="E218" s="5"/>
      <c r="F218" s="5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customFormat="false" ht="13.5" hidden="false" customHeight="true" outlineLevel="0" collapsed="false">
      <c r="A219" s="5"/>
      <c r="B219" s="5"/>
      <c r="C219" s="5"/>
      <c r="D219" s="5"/>
      <c r="E219" s="5"/>
      <c r="F219" s="5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customFormat="false" ht="13.5" hidden="false" customHeight="true" outlineLevel="0" collapsed="false">
      <c r="A220" s="5"/>
      <c r="B220" s="5"/>
      <c r="C220" s="5"/>
      <c r="D220" s="5"/>
      <c r="E220" s="5"/>
      <c r="F220" s="5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customFormat="false" ht="13.5" hidden="false" customHeight="true" outlineLevel="0" collapsed="false">
      <c r="A221" s="5"/>
      <c r="B221" s="5"/>
      <c r="C221" s="5"/>
      <c r="D221" s="5"/>
      <c r="E221" s="5"/>
      <c r="F221" s="5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customFormat="false" ht="13.5" hidden="false" customHeight="true" outlineLevel="0" collapsed="false">
      <c r="A222" s="5"/>
      <c r="B222" s="5"/>
      <c r="C222" s="5"/>
      <c r="D222" s="5"/>
      <c r="E222" s="5"/>
      <c r="F222" s="5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customFormat="false" ht="13.5" hidden="false" customHeight="true" outlineLevel="0" collapsed="false">
      <c r="A223" s="5"/>
      <c r="B223" s="5"/>
      <c r="C223" s="5"/>
      <c r="D223" s="5"/>
      <c r="E223" s="5"/>
      <c r="F223" s="5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customFormat="false" ht="13.5" hidden="false" customHeight="true" outlineLevel="0" collapsed="false">
      <c r="A224" s="5"/>
      <c r="B224" s="5"/>
      <c r="C224" s="5"/>
      <c r="D224" s="5"/>
      <c r="E224" s="5"/>
      <c r="F224" s="5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customFormat="false" ht="13.5" hidden="false" customHeight="true" outlineLevel="0" collapsed="false">
      <c r="A225" s="5"/>
      <c r="B225" s="5"/>
      <c r="C225" s="5"/>
      <c r="D225" s="5"/>
      <c r="E225" s="5"/>
      <c r="F225" s="5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customFormat="false" ht="13.5" hidden="false" customHeight="true" outlineLevel="0" collapsed="false">
      <c r="A226" s="5"/>
      <c r="B226" s="5"/>
      <c r="C226" s="5"/>
      <c r="D226" s="5"/>
      <c r="E226" s="5"/>
      <c r="F226" s="5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customFormat="false" ht="13.5" hidden="false" customHeight="true" outlineLevel="0" collapsed="false">
      <c r="A227" s="5"/>
      <c r="B227" s="5"/>
      <c r="C227" s="5"/>
      <c r="D227" s="5"/>
      <c r="E227" s="5"/>
      <c r="F227" s="5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customFormat="false" ht="13.5" hidden="false" customHeight="true" outlineLevel="0" collapsed="false">
      <c r="A228" s="5"/>
      <c r="B228" s="5"/>
      <c r="C228" s="5"/>
      <c r="D228" s="5"/>
      <c r="E228" s="5"/>
      <c r="F228" s="5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customFormat="false" ht="13.5" hidden="false" customHeight="true" outlineLevel="0" collapsed="false">
      <c r="A229" s="5"/>
      <c r="B229" s="5"/>
      <c r="C229" s="5"/>
      <c r="D229" s="5"/>
      <c r="E229" s="5"/>
      <c r="F229" s="5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customFormat="false" ht="13.5" hidden="false" customHeight="true" outlineLevel="0" collapsed="false">
      <c r="A230" s="5"/>
      <c r="B230" s="5"/>
      <c r="C230" s="5"/>
      <c r="D230" s="5"/>
      <c r="E230" s="5"/>
      <c r="F230" s="5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customFormat="false" ht="13.5" hidden="false" customHeight="true" outlineLevel="0" collapsed="false">
      <c r="A231" s="5"/>
      <c r="B231" s="5"/>
      <c r="C231" s="5"/>
      <c r="D231" s="5"/>
      <c r="E231" s="5"/>
      <c r="F231" s="5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customFormat="false" ht="13.5" hidden="false" customHeight="true" outlineLevel="0" collapsed="false">
      <c r="A232" s="5"/>
      <c r="B232" s="5"/>
      <c r="C232" s="5"/>
      <c r="D232" s="5"/>
      <c r="E232" s="5"/>
      <c r="F232" s="5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customFormat="false" ht="13.5" hidden="false" customHeight="true" outlineLevel="0" collapsed="false">
      <c r="A233" s="5"/>
      <c r="B233" s="5"/>
      <c r="C233" s="5"/>
      <c r="D233" s="5"/>
      <c r="E233" s="5"/>
      <c r="F233" s="5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customFormat="false" ht="13.5" hidden="false" customHeight="true" outlineLevel="0" collapsed="false">
      <c r="A234" s="5"/>
      <c r="B234" s="5"/>
      <c r="C234" s="5"/>
      <c r="D234" s="5"/>
      <c r="E234" s="5"/>
      <c r="F234" s="5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customFormat="false" ht="13.5" hidden="false" customHeight="true" outlineLevel="0" collapsed="false">
      <c r="A235" s="5"/>
      <c r="B235" s="5"/>
      <c r="C235" s="5"/>
      <c r="D235" s="5"/>
      <c r="E235" s="5"/>
      <c r="F235" s="5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customFormat="false" ht="13.5" hidden="false" customHeight="true" outlineLevel="0" collapsed="false">
      <c r="A236" s="5"/>
      <c r="B236" s="5"/>
      <c r="C236" s="5"/>
      <c r="D236" s="5"/>
      <c r="E236" s="5"/>
      <c r="F236" s="5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customFormat="false" ht="13.5" hidden="false" customHeight="true" outlineLevel="0" collapsed="false">
      <c r="A237" s="5"/>
      <c r="B237" s="5"/>
      <c r="C237" s="5"/>
      <c r="D237" s="5"/>
      <c r="E237" s="5"/>
      <c r="F237" s="5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customFormat="false" ht="13.5" hidden="false" customHeight="true" outlineLevel="0" collapsed="false">
      <c r="A238" s="5"/>
      <c r="B238" s="5"/>
      <c r="C238" s="5"/>
      <c r="D238" s="5"/>
      <c r="E238" s="5"/>
      <c r="F238" s="5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customFormat="false" ht="13.5" hidden="false" customHeight="true" outlineLevel="0" collapsed="false">
      <c r="A239" s="5"/>
      <c r="B239" s="5"/>
      <c r="C239" s="5"/>
      <c r="D239" s="5"/>
      <c r="E239" s="5"/>
      <c r="F239" s="5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customFormat="false" ht="13.5" hidden="false" customHeight="true" outlineLevel="0" collapsed="false">
      <c r="A240" s="5"/>
      <c r="B240" s="5"/>
      <c r="C240" s="5"/>
      <c r="D240" s="5"/>
      <c r="E240" s="5"/>
      <c r="F240" s="5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customFormat="false" ht="13.5" hidden="false" customHeight="true" outlineLevel="0" collapsed="false">
      <c r="A241" s="5"/>
      <c r="B241" s="5"/>
      <c r="C241" s="5"/>
      <c r="D241" s="5"/>
      <c r="E241" s="5"/>
      <c r="F241" s="5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customFormat="false" ht="13.5" hidden="false" customHeight="true" outlineLevel="0" collapsed="false">
      <c r="A242" s="5"/>
      <c r="B242" s="5"/>
      <c r="C242" s="5"/>
      <c r="D242" s="5"/>
      <c r="E242" s="5"/>
      <c r="F242" s="5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customFormat="false" ht="13.5" hidden="false" customHeight="true" outlineLevel="0" collapsed="false">
      <c r="A243" s="5"/>
      <c r="B243" s="5"/>
      <c r="C243" s="5"/>
      <c r="D243" s="5"/>
      <c r="E243" s="5"/>
      <c r="F243" s="5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customFormat="false" ht="13.5" hidden="false" customHeight="true" outlineLevel="0" collapsed="false">
      <c r="A244" s="5"/>
      <c r="B244" s="5"/>
      <c r="C244" s="5"/>
      <c r="D244" s="5"/>
      <c r="E244" s="5"/>
      <c r="F244" s="5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customFormat="false" ht="13.5" hidden="false" customHeight="true" outlineLevel="0" collapsed="false">
      <c r="A245" s="5"/>
      <c r="B245" s="5"/>
      <c r="C245" s="5"/>
      <c r="D245" s="5"/>
      <c r="E245" s="5"/>
      <c r="F245" s="5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customFormat="false" ht="13.5" hidden="false" customHeight="true" outlineLevel="0" collapsed="false">
      <c r="A246" s="5"/>
      <c r="B246" s="5"/>
      <c r="C246" s="5"/>
      <c r="D246" s="5"/>
      <c r="E246" s="5"/>
      <c r="F246" s="5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customFormat="false" ht="13.5" hidden="false" customHeight="true" outlineLevel="0" collapsed="false">
      <c r="A247" s="5"/>
      <c r="B247" s="5"/>
      <c r="C247" s="5"/>
      <c r="D247" s="5"/>
      <c r="E247" s="5"/>
      <c r="F247" s="5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customFormat="false" ht="13.5" hidden="false" customHeight="true" outlineLevel="0" collapsed="false">
      <c r="A248" s="5"/>
      <c r="B248" s="5"/>
      <c r="C248" s="5"/>
      <c r="D248" s="5"/>
      <c r="E248" s="5"/>
      <c r="F248" s="5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customFormat="false" ht="13.5" hidden="false" customHeight="true" outlineLevel="0" collapsed="false">
      <c r="A249" s="5"/>
      <c r="B249" s="5"/>
      <c r="C249" s="5"/>
      <c r="D249" s="5"/>
      <c r="E249" s="5"/>
      <c r="F249" s="5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customFormat="false" ht="13.5" hidden="false" customHeight="true" outlineLevel="0" collapsed="false">
      <c r="A250" s="5"/>
      <c r="B250" s="5"/>
      <c r="C250" s="5"/>
      <c r="D250" s="5"/>
      <c r="E250" s="5"/>
      <c r="F250" s="5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customFormat="false" ht="13.5" hidden="false" customHeight="true" outlineLevel="0" collapsed="false">
      <c r="A251" s="5"/>
      <c r="B251" s="5"/>
      <c r="C251" s="5"/>
      <c r="D251" s="5"/>
      <c r="E251" s="5"/>
      <c r="F251" s="5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customFormat="false" ht="13.5" hidden="false" customHeight="true" outlineLevel="0" collapsed="false">
      <c r="A252" s="5"/>
      <c r="B252" s="5"/>
      <c r="C252" s="5"/>
      <c r="D252" s="5"/>
      <c r="E252" s="5"/>
      <c r="F252" s="5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customFormat="false" ht="13.5" hidden="false" customHeight="true" outlineLevel="0" collapsed="false">
      <c r="A253" s="5"/>
      <c r="B253" s="5"/>
      <c r="C253" s="5"/>
      <c r="D253" s="5"/>
      <c r="E253" s="5"/>
      <c r="F253" s="5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customFormat="false" ht="13.5" hidden="false" customHeight="true" outlineLevel="0" collapsed="false">
      <c r="A254" s="5"/>
      <c r="B254" s="5"/>
      <c r="C254" s="5"/>
      <c r="D254" s="5"/>
      <c r="E254" s="5"/>
      <c r="F254" s="5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customFormat="false" ht="13.5" hidden="false" customHeight="true" outlineLevel="0" collapsed="false">
      <c r="A255" s="5"/>
      <c r="B255" s="5"/>
      <c r="C255" s="5"/>
      <c r="D255" s="5"/>
      <c r="E255" s="5"/>
      <c r="F255" s="5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customFormat="false" ht="13.5" hidden="false" customHeight="true" outlineLevel="0" collapsed="false">
      <c r="A256" s="5"/>
      <c r="B256" s="5"/>
      <c r="C256" s="5"/>
      <c r="D256" s="5"/>
      <c r="E256" s="5"/>
      <c r="F256" s="5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customFormat="false" ht="13.5" hidden="false" customHeight="true" outlineLevel="0" collapsed="false">
      <c r="A257" s="5"/>
      <c r="B257" s="5"/>
      <c r="C257" s="5"/>
      <c r="D257" s="5"/>
      <c r="E257" s="5"/>
      <c r="F257" s="5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customFormat="false" ht="13.5" hidden="false" customHeight="true" outlineLevel="0" collapsed="false">
      <c r="A258" s="5"/>
      <c r="B258" s="5"/>
      <c r="C258" s="5"/>
      <c r="D258" s="5"/>
      <c r="E258" s="5"/>
      <c r="F258" s="5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customFormat="false" ht="13.5" hidden="false" customHeight="true" outlineLevel="0" collapsed="false">
      <c r="A259" s="5"/>
      <c r="B259" s="5"/>
      <c r="C259" s="5"/>
      <c r="D259" s="5"/>
      <c r="E259" s="5"/>
      <c r="F259" s="5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customFormat="false" ht="13.5" hidden="false" customHeight="true" outlineLevel="0" collapsed="false">
      <c r="A260" s="5"/>
      <c r="B260" s="5"/>
      <c r="C260" s="5"/>
      <c r="D260" s="5"/>
      <c r="E260" s="5"/>
      <c r="F260" s="5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customFormat="false" ht="13.5" hidden="false" customHeight="true" outlineLevel="0" collapsed="false">
      <c r="A261" s="5"/>
      <c r="B261" s="5"/>
      <c r="C261" s="5"/>
      <c r="D261" s="5"/>
      <c r="E261" s="5"/>
      <c r="F261" s="5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customFormat="false" ht="13.5" hidden="false" customHeight="true" outlineLevel="0" collapsed="false">
      <c r="A262" s="5"/>
      <c r="B262" s="5"/>
      <c r="C262" s="5"/>
      <c r="D262" s="5"/>
      <c r="E262" s="5"/>
      <c r="F262" s="5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customFormat="false" ht="13.5" hidden="false" customHeight="true" outlineLevel="0" collapsed="false">
      <c r="A263" s="5"/>
      <c r="B263" s="5"/>
      <c r="C263" s="5"/>
      <c r="D263" s="5"/>
      <c r="E263" s="5"/>
      <c r="F263" s="5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customFormat="false" ht="13.5" hidden="false" customHeight="true" outlineLevel="0" collapsed="false">
      <c r="A264" s="5"/>
      <c r="B264" s="5"/>
      <c r="C264" s="5"/>
      <c r="D264" s="5"/>
      <c r="E264" s="5"/>
      <c r="F264" s="5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customFormat="false" ht="13.5" hidden="false" customHeight="true" outlineLevel="0" collapsed="false">
      <c r="A265" s="5"/>
      <c r="B265" s="5"/>
      <c r="C265" s="5"/>
      <c r="D265" s="5"/>
      <c r="E265" s="5"/>
      <c r="F265" s="5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customFormat="false" ht="13.5" hidden="false" customHeight="true" outlineLevel="0" collapsed="false">
      <c r="A266" s="5"/>
      <c r="B266" s="5"/>
      <c r="C266" s="5"/>
      <c r="D266" s="5"/>
      <c r="E266" s="5"/>
      <c r="F266" s="5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customFormat="false" ht="13.5" hidden="false" customHeight="true" outlineLevel="0" collapsed="false">
      <c r="A267" s="5"/>
      <c r="B267" s="5"/>
      <c r="C267" s="5"/>
      <c r="D267" s="5"/>
      <c r="E267" s="5"/>
      <c r="F267" s="5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customFormat="false" ht="13.5" hidden="false" customHeight="true" outlineLevel="0" collapsed="false">
      <c r="A268" s="5"/>
      <c r="B268" s="5"/>
      <c r="C268" s="5"/>
      <c r="D268" s="5"/>
      <c r="E268" s="5"/>
      <c r="F268" s="5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customFormat="false" ht="13.5" hidden="false" customHeight="true" outlineLevel="0" collapsed="false">
      <c r="A269" s="5"/>
      <c r="B269" s="5"/>
      <c r="C269" s="5"/>
      <c r="D269" s="5"/>
      <c r="E269" s="5"/>
      <c r="F269" s="5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customFormat="false" ht="13.5" hidden="false" customHeight="true" outlineLevel="0" collapsed="false">
      <c r="A270" s="5"/>
      <c r="B270" s="5"/>
      <c r="C270" s="5"/>
      <c r="D270" s="5"/>
      <c r="E270" s="5"/>
      <c r="F270" s="5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customFormat="false" ht="13.5" hidden="false" customHeight="true" outlineLevel="0" collapsed="false">
      <c r="A271" s="5"/>
      <c r="B271" s="5"/>
      <c r="C271" s="5"/>
      <c r="D271" s="5"/>
      <c r="E271" s="5"/>
      <c r="F271" s="5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customFormat="false" ht="13.5" hidden="false" customHeight="true" outlineLevel="0" collapsed="false">
      <c r="A272" s="5"/>
      <c r="B272" s="5"/>
      <c r="C272" s="5"/>
      <c r="D272" s="5"/>
      <c r="E272" s="5"/>
      <c r="F272" s="5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customFormat="false" ht="13.5" hidden="false" customHeight="true" outlineLevel="0" collapsed="false">
      <c r="A273" s="5"/>
      <c r="B273" s="5"/>
      <c r="C273" s="5"/>
      <c r="D273" s="5"/>
      <c r="E273" s="5"/>
      <c r="F273" s="5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customFormat="false" ht="13.5" hidden="false" customHeight="true" outlineLevel="0" collapsed="false">
      <c r="A274" s="5"/>
      <c r="B274" s="5"/>
      <c r="C274" s="5"/>
      <c r="D274" s="5"/>
      <c r="E274" s="5"/>
      <c r="F274" s="5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customFormat="false" ht="13.5" hidden="false" customHeight="true" outlineLevel="0" collapsed="false">
      <c r="A275" s="5"/>
      <c r="B275" s="5"/>
      <c r="C275" s="5"/>
      <c r="D275" s="5"/>
      <c r="E275" s="5"/>
      <c r="F275" s="5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customFormat="false" ht="13.5" hidden="false" customHeight="true" outlineLevel="0" collapsed="false">
      <c r="A276" s="5"/>
      <c r="B276" s="5"/>
      <c r="C276" s="5"/>
      <c r="D276" s="5"/>
      <c r="E276" s="5"/>
      <c r="F276" s="5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customFormat="false" ht="13.5" hidden="false" customHeight="true" outlineLevel="0" collapsed="false">
      <c r="A277" s="5"/>
      <c r="B277" s="5"/>
      <c r="C277" s="5"/>
      <c r="D277" s="5"/>
      <c r="E277" s="5"/>
      <c r="F277" s="5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customFormat="false" ht="13.5" hidden="false" customHeight="true" outlineLevel="0" collapsed="false">
      <c r="A278" s="5"/>
      <c r="B278" s="5"/>
      <c r="C278" s="5"/>
      <c r="D278" s="5"/>
      <c r="E278" s="5"/>
      <c r="F278" s="5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customFormat="false" ht="13.5" hidden="false" customHeight="true" outlineLevel="0" collapsed="false">
      <c r="A279" s="5"/>
      <c r="B279" s="5"/>
      <c r="C279" s="5"/>
      <c r="D279" s="5"/>
      <c r="E279" s="5"/>
      <c r="F279" s="5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customFormat="false" ht="13.5" hidden="false" customHeight="true" outlineLevel="0" collapsed="false">
      <c r="A280" s="5"/>
      <c r="B280" s="5"/>
      <c r="C280" s="5"/>
      <c r="D280" s="5"/>
      <c r="E280" s="5"/>
      <c r="F280" s="5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customFormat="false" ht="13.5" hidden="false" customHeight="true" outlineLevel="0" collapsed="false">
      <c r="A281" s="5"/>
      <c r="B281" s="5"/>
      <c r="C281" s="5"/>
      <c r="D281" s="5"/>
      <c r="E281" s="5"/>
      <c r="F281" s="5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customFormat="false" ht="13.5" hidden="false" customHeight="true" outlineLevel="0" collapsed="false">
      <c r="A282" s="5"/>
      <c r="B282" s="5"/>
      <c r="C282" s="5"/>
      <c r="D282" s="5"/>
      <c r="E282" s="5"/>
      <c r="F282" s="5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customFormat="false" ht="13.5" hidden="false" customHeight="true" outlineLevel="0" collapsed="false">
      <c r="A283" s="5"/>
      <c r="B283" s="5"/>
      <c r="C283" s="5"/>
      <c r="D283" s="5"/>
      <c r="E283" s="5"/>
      <c r="F283" s="5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customFormat="false" ht="13.5" hidden="false" customHeight="true" outlineLevel="0" collapsed="false">
      <c r="A284" s="5"/>
      <c r="B284" s="5"/>
      <c r="C284" s="5"/>
      <c r="D284" s="5"/>
      <c r="E284" s="5"/>
      <c r="F284" s="5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customFormat="false" ht="13.5" hidden="false" customHeight="true" outlineLevel="0" collapsed="false">
      <c r="A285" s="5"/>
      <c r="B285" s="5"/>
      <c r="C285" s="5"/>
      <c r="D285" s="5"/>
      <c r="E285" s="5"/>
      <c r="F285" s="5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customFormat="false" ht="13.5" hidden="false" customHeight="true" outlineLevel="0" collapsed="false">
      <c r="A286" s="5"/>
      <c r="B286" s="5"/>
      <c r="C286" s="5"/>
      <c r="D286" s="5"/>
      <c r="E286" s="5"/>
      <c r="F286" s="5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customFormat="false" ht="13.5" hidden="false" customHeight="true" outlineLevel="0" collapsed="false">
      <c r="A287" s="5"/>
      <c r="B287" s="5"/>
      <c r="C287" s="5"/>
      <c r="D287" s="5"/>
      <c r="E287" s="5"/>
      <c r="F287" s="5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customFormat="false" ht="13.5" hidden="false" customHeight="true" outlineLevel="0" collapsed="false">
      <c r="A288" s="5"/>
      <c r="B288" s="5"/>
      <c r="C288" s="5"/>
      <c r="D288" s="5"/>
      <c r="E288" s="5"/>
      <c r="F288" s="5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customFormat="false" ht="13.5" hidden="false" customHeight="true" outlineLevel="0" collapsed="false">
      <c r="A289" s="5"/>
      <c r="B289" s="5"/>
      <c r="C289" s="5"/>
      <c r="D289" s="5"/>
      <c r="E289" s="5"/>
      <c r="F289" s="5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customFormat="false" ht="13.5" hidden="false" customHeight="true" outlineLevel="0" collapsed="false">
      <c r="A290" s="5"/>
      <c r="B290" s="5"/>
      <c r="C290" s="5"/>
      <c r="D290" s="5"/>
      <c r="E290" s="5"/>
      <c r="F290" s="5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customFormat="false" ht="13.5" hidden="false" customHeight="true" outlineLevel="0" collapsed="false">
      <c r="A291" s="5"/>
      <c r="B291" s="5"/>
      <c r="C291" s="5"/>
      <c r="D291" s="5"/>
      <c r="E291" s="5"/>
      <c r="F291" s="5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customFormat="false" ht="13.5" hidden="false" customHeight="true" outlineLevel="0" collapsed="false">
      <c r="A292" s="5"/>
      <c r="B292" s="5"/>
      <c r="C292" s="5"/>
      <c r="D292" s="5"/>
      <c r="E292" s="5"/>
      <c r="F292" s="5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customFormat="false" ht="13.5" hidden="false" customHeight="true" outlineLevel="0" collapsed="false">
      <c r="A293" s="5"/>
      <c r="B293" s="5"/>
      <c r="C293" s="5"/>
      <c r="D293" s="5"/>
      <c r="E293" s="5"/>
      <c r="F293" s="5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customFormat="false" ht="13.5" hidden="false" customHeight="true" outlineLevel="0" collapsed="false">
      <c r="A294" s="5"/>
      <c r="B294" s="5"/>
      <c r="C294" s="5"/>
      <c r="D294" s="5"/>
      <c r="E294" s="5"/>
      <c r="F294" s="5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customFormat="false" ht="13.5" hidden="false" customHeight="true" outlineLevel="0" collapsed="false">
      <c r="A295" s="5"/>
      <c r="B295" s="5"/>
      <c r="C295" s="5"/>
      <c r="D295" s="5"/>
      <c r="E295" s="5"/>
      <c r="F295" s="5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customFormat="false" ht="13.5" hidden="false" customHeight="true" outlineLevel="0" collapsed="false">
      <c r="A296" s="5"/>
      <c r="B296" s="5"/>
      <c r="C296" s="5"/>
      <c r="D296" s="5"/>
      <c r="E296" s="5"/>
      <c r="F296" s="5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customFormat="false" ht="13.5" hidden="false" customHeight="true" outlineLevel="0" collapsed="false">
      <c r="A297" s="5"/>
      <c r="B297" s="5"/>
      <c r="C297" s="5"/>
      <c r="D297" s="5"/>
      <c r="E297" s="5"/>
      <c r="F297" s="5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customFormat="false" ht="13.5" hidden="false" customHeight="true" outlineLevel="0" collapsed="false">
      <c r="A298" s="5"/>
      <c r="B298" s="5"/>
      <c r="C298" s="5"/>
      <c r="D298" s="5"/>
      <c r="E298" s="5"/>
      <c r="F298" s="5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customFormat="false" ht="13.5" hidden="false" customHeight="true" outlineLevel="0" collapsed="false">
      <c r="A299" s="5"/>
      <c r="B299" s="5"/>
      <c r="C299" s="5"/>
      <c r="D299" s="5"/>
      <c r="E299" s="5"/>
      <c r="F299" s="5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customFormat="false" ht="13.5" hidden="false" customHeight="true" outlineLevel="0" collapsed="false">
      <c r="A300" s="5"/>
      <c r="B300" s="5"/>
      <c r="C300" s="5"/>
      <c r="D300" s="5"/>
      <c r="E300" s="5"/>
      <c r="F300" s="5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customFormat="false" ht="13.5" hidden="false" customHeight="true" outlineLevel="0" collapsed="false">
      <c r="A301" s="5"/>
      <c r="B301" s="5"/>
      <c r="C301" s="5"/>
      <c r="D301" s="5"/>
      <c r="E301" s="5"/>
      <c r="F301" s="5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customFormat="false" ht="13.5" hidden="false" customHeight="true" outlineLevel="0" collapsed="false">
      <c r="A302" s="5"/>
      <c r="B302" s="5"/>
      <c r="C302" s="5"/>
      <c r="D302" s="5"/>
      <c r="E302" s="5"/>
      <c r="F302" s="5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customFormat="false" ht="13.5" hidden="false" customHeight="true" outlineLevel="0" collapsed="false">
      <c r="A303" s="5"/>
      <c r="B303" s="5"/>
      <c r="C303" s="5"/>
      <c r="D303" s="5"/>
      <c r="E303" s="5"/>
      <c r="F303" s="5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customFormat="false" ht="13.5" hidden="false" customHeight="true" outlineLevel="0" collapsed="false">
      <c r="A304" s="5"/>
      <c r="B304" s="5"/>
      <c r="C304" s="5"/>
      <c r="D304" s="5"/>
      <c r="E304" s="5"/>
      <c r="F304" s="5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customFormat="false" ht="13.5" hidden="false" customHeight="true" outlineLevel="0" collapsed="false">
      <c r="A305" s="5"/>
      <c r="B305" s="5"/>
      <c r="C305" s="5"/>
      <c r="D305" s="5"/>
      <c r="E305" s="5"/>
      <c r="F305" s="5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customFormat="false" ht="13.5" hidden="false" customHeight="true" outlineLevel="0" collapsed="false">
      <c r="A306" s="5"/>
      <c r="B306" s="5"/>
      <c r="C306" s="5"/>
      <c r="D306" s="5"/>
      <c r="E306" s="5"/>
      <c r="F306" s="5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customFormat="false" ht="13.5" hidden="false" customHeight="true" outlineLevel="0" collapsed="false">
      <c r="A307" s="5"/>
      <c r="B307" s="5"/>
      <c r="C307" s="5"/>
      <c r="D307" s="5"/>
      <c r="E307" s="5"/>
      <c r="F307" s="5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customFormat="false" ht="13.5" hidden="false" customHeight="true" outlineLevel="0" collapsed="false">
      <c r="A308" s="5"/>
      <c r="B308" s="5"/>
      <c r="C308" s="5"/>
      <c r="D308" s="5"/>
      <c r="E308" s="5"/>
      <c r="F308" s="5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customFormat="false" ht="13.5" hidden="false" customHeight="true" outlineLevel="0" collapsed="false">
      <c r="A309" s="5"/>
      <c r="B309" s="5"/>
      <c r="C309" s="5"/>
      <c r="D309" s="5"/>
      <c r="E309" s="5"/>
      <c r="F309" s="5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customFormat="false" ht="13.5" hidden="false" customHeight="true" outlineLevel="0" collapsed="false">
      <c r="A310" s="5"/>
      <c r="B310" s="5"/>
      <c r="C310" s="5"/>
      <c r="D310" s="5"/>
      <c r="E310" s="5"/>
      <c r="F310" s="5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customFormat="false" ht="13.5" hidden="false" customHeight="true" outlineLevel="0" collapsed="false">
      <c r="A311" s="5"/>
      <c r="B311" s="5"/>
      <c r="C311" s="5"/>
      <c r="D311" s="5"/>
      <c r="E311" s="5"/>
      <c r="F311" s="5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customFormat="false" ht="13.5" hidden="false" customHeight="true" outlineLevel="0" collapsed="false">
      <c r="A312" s="5"/>
      <c r="B312" s="5"/>
      <c r="C312" s="5"/>
      <c r="D312" s="5"/>
      <c r="E312" s="5"/>
      <c r="F312" s="5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customFormat="false" ht="13.5" hidden="false" customHeight="true" outlineLevel="0" collapsed="false">
      <c r="A313" s="5"/>
      <c r="B313" s="5"/>
      <c r="C313" s="5"/>
      <c r="D313" s="5"/>
      <c r="E313" s="5"/>
      <c r="F313" s="5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customFormat="false" ht="13.5" hidden="false" customHeight="true" outlineLevel="0" collapsed="false">
      <c r="A314" s="5"/>
      <c r="B314" s="5"/>
      <c r="C314" s="5"/>
      <c r="D314" s="5"/>
      <c r="E314" s="5"/>
      <c r="F314" s="5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customFormat="false" ht="13.5" hidden="false" customHeight="true" outlineLevel="0" collapsed="false">
      <c r="A315" s="5"/>
      <c r="B315" s="5"/>
      <c r="C315" s="5"/>
      <c r="D315" s="5"/>
      <c r="E315" s="5"/>
      <c r="F315" s="5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customFormat="false" ht="13.5" hidden="false" customHeight="true" outlineLevel="0" collapsed="false">
      <c r="A316" s="5"/>
      <c r="B316" s="5"/>
      <c r="C316" s="5"/>
      <c r="D316" s="5"/>
      <c r="E316" s="5"/>
      <c r="F316" s="5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customFormat="false" ht="13.5" hidden="false" customHeight="true" outlineLevel="0" collapsed="false">
      <c r="A317" s="5"/>
      <c r="B317" s="5"/>
      <c r="C317" s="5"/>
      <c r="D317" s="5"/>
      <c r="E317" s="5"/>
      <c r="F317" s="5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customFormat="false" ht="13.5" hidden="false" customHeight="true" outlineLevel="0" collapsed="false">
      <c r="A318" s="5"/>
      <c r="B318" s="5"/>
      <c r="C318" s="5"/>
      <c r="D318" s="5"/>
      <c r="E318" s="5"/>
      <c r="F318" s="5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customFormat="false" ht="13.5" hidden="false" customHeight="true" outlineLevel="0" collapsed="false">
      <c r="A319" s="5"/>
      <c r="B319" s="5"/>
      <c r="C319" s="5"/>
      <c r="D319" s="5"/>
      <c r="E319" s="5"/>
      <c r="F319" s="5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customFormat="false" ht="13.5" hidden="false" customHeight="true" outlineLevel="0" collapsed="false">
      <c r="A320" s="5"/>
      <c r="B320" s="5"/>
      <c r="C320" s="5"/>
      <c r="D320" s="5"/>
      <c r="E320" s="5"/>
      <c r="F320" s="5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customFormat="false" ht="13.5" hidden="false" customHeight="true" outlineLevel="0" collapsed="false">
      <c r="A321" s="5"/>
      <c r="B321" s="5"/>
      <c r="C321" s="5"/>
      <c r="D321" s="5"/>
      <c r="E321" s="5"/>
      <c r="F321" s="5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customFormat="false" ht="13.5" hidden="false" customHeight="true" outlineLevel="0" collapsed="false">
      <c r="A322" s="5"/>
      <c r="B322" s="5"/>
      <c r="C322" s="5"/>
      <c r="D322" s="5"/>
      <c r="E322" s="5"/>
      <c r="F322" s="5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customFormat="false" ht="13.5" hidden="false" customHeight="true" outlineLevel="0" collapsed="false">
      <c r="A323" s="5"/>
      <c r="B323" s="5"/>
      <c r="C323" s="5"/>
      <c r="D323" s="5"/>
      <c r="E323" s="5"/>
      <c r="F323" s="5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customFormat="false" ht="13.5" hidden="false" customHeight="true" outlineLevel="0" collapsed="false">
      <c r="A324" s="5"/>
      <c r="B324" s="5"/>
      <c r="C324" s="5"/>
      <c r="D324" s="5"/>
      <c r="E324" s="5"/>
      <c r="F324" s="5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customFormat="false" ht="13.5" hidden="false" customHeight="true" outlineLevel="0" collapsed="false">
      <c r="A325" s="5"/>
      <c r="B325" s="5"/>
      <c r="C325" s="5"/>
      <c r="D325" s="5"/>
      <c r="E325" s="5"/>
      <c r="F325" s="5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customFormat="false" ht="13.5" hidden="false" customHeight="true" outlineLevel="0" collapsed="false">
      <c r="A326" s="5"/>
      <c r="B326" s="5"/>
      <c r="C326" s="5"/>
      <c r="D326" s="5"/>
      <c r="E326" s="5"/>
      <c r="F326" s="5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customFormat="false" ht="13.5" hidden="false" customHeight="true" outlineLevel="0" collapsed="false">
      <c r="A327" s="5"/>
      <c r="B327" s="5"/>
      <c r="C327" s="5"/>
      <c r="D327" s="5"/>
      <c r="E327" s="5"/>
      <c r="F327" s="5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customFormat="false" ht="13.5" hidden="false" customHeight="true" outlineLevel="0" collapsed="false">
      <c r="A328" s="5"/>
      <c r="B328" s="5"/>
      <c r="C328" s="5"/>
      <c r="D328" s="5"/>
      <c r="E328" s="5"/>
      <c r="F328" s="5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customFormat="false" ht="13.5" hidden="false" customHeight="true" outlineLevel="0" collapsed="false">
      <c r="A329" s="5"/>
      <c r="B329" s="5"/>
      <c r="C329" s="5"/>
      <c r="D329" s="5"/>
      <c r="E329" s="5"/>
      <c r="F329" s="5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customFormat="false" ht="13.5" hidden="false" customHeight="true" outlineLevel="0" collapsed="false">
      <c r="A330" s="5"/>
      <c r="B330" s="5"/>
      <c r="C330" s="5"/>
      <c r="D330" s="5"/>
      <c r="E330" s="5"/>
      <c r="F330" s="5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customFormat="false" ht="13.5" hidden="false" customHeight="true" outlineLevel="0" collapsed="false">
      <c r="A331" s="5"/>
      <c r="B331" s="5"/>
      <c r="C331" s="5"/>
      <c r="D331" s="5"/>
      <c r="E331" s="5"/>
      <c r="F331" s="5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customFormat="false" ht="13.5" hidden="false" customHeight="true" outlineLevel="0" collapsed="false">
      <c r="A332" s="5"/>
      <c r="B332" s="5"/>
      <c r="C332" s="5"/>
      <c r="D332" s="5"/>
      <c r="E332" s="5"/>
      <c r="F332" s="5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customFormat="false" ht="13.5" hidden="false" customHeight="true" outlineLevel="0" collapsed="false">
      <c r="A333" s="5"/>
      <c r="B333" s="5"/>
      <c r="C333" s="5"/>
      <c r="D333" s="5"/>
      <c r="E333" s="5"/>
      <c r="F333" s="5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customFormat="false" ht="13.5" hidden="false" customHeight="true" outlineLevel="0" collapsed="false">
      <c r="A334" s="5"/>
      <c r="B334" s="5"/>
      <c r="C334" s="5"/>
      <c r="D334" s="5"/>
      <c r="E334" s="5"/>
      <c r="F334" s="5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customFormat="false" ht="13.5" hidden="false" customHeight="true" outlineLevel="0" collapsed="false">
      <c r="A335" s="5"/>
      <c r="B335" s="5"/>
      <c r="C335" s="5"/>
      <c r="D335" s="5"/>
      <c r="E335" s="5"/>
      <c r="F335" s="5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customFormat="false" ht="13.5" hidden="false" customHeight="true" outlineLevel="0" collapsed="false">
      <c r="A336" s="5"/>
      <c r="B336" s="5"/>
      <c r="C336" s="5"/>
      <c r="D336" s="5"/>
      <c r="E336" s="5"/>
      <c r="F336" s="5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customFormat="false" ht="13.5" hidden="false" customHeight="true" outlineLevel="0" collapsed="false">
      <c r="A337" s="5"/>
      <c r="B337" s="5"/>
      <c r="C337" s="5"/>
      <c r="D337" s="5"/>
      <c r="E337" s="5"/>
      <c r="F337" s="5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customFormat="false" ht="13.5" hidden="false" customHeight="true" outlineLevel="0" collapsed="false">
      <c r="A338" s="5"/>
      <c r="B338" s="5"/>
      <c r="C338" s="5"/>
      <c r="D338" s="5"/>
      <c r="E338" s="5"/>
      <c r="F338" s="5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customFormat="false" ht="13.5" hidden="false" customHeight="true" outlineLevel="0" collapsed="false">
      <c r="A339" s="5"/>
      <c r="B339" s="5"/>
      <c r="C339" s="5"/>
      <c r="D339" s="5"/>
      <c r="E339" s="5"/>
      <c r="F339" s="5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customFormat="false" ht="13.5" hidden="false" customHeight="true" outlineLevel="0" collapsed="false">
      <c r="A340" s="5"/>
      <c r="B340" s="5"/>
      <c r="C340" s="5"/>
      <c r="D340" s="5"/>
      <c r="E340" s="5"/>
      <c r="F340" s="5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customFormat="false" ht="13.5" hidden="false" customHeight="true" outlineLevel="0" collapsed="false">
      <c r="A341" s="5"/>
      <c r="B341" s="5"/>
      <c r="C341" s="5"/>
      <c r="D341" s="5"/>
      <c r="E341" s="5"/>
      <c r="F341" s="5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customFormat="false" ht="13.5" hidden="false" customHeight="true" outlineLevel="0" collapsed="false">
      <c r="A342" s="5"/>
      <c r="B342" s="5"/>
      <c r="C342" s="5"/>
      <c r="D342" s="5"/>
      <c r="E342" s="5"/>
      <c r="F342" s="5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customFormat="false" ht="13.5" hidden="false" customHeight="true" outlineLevel="0" collapsed="false">
      <c r="A343" s="5"/>
      <c r="B343" s="5"/>
      <c r="C343" s="5"/>
      <c r="D343" s="5"/>
      <c r="E343" s="5"/>
      <c r="F343" s="5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customFormat="false" ht="13.5" hidden="false" customHeight="true" outlineLevel="0" collapsed="false">
      <c r="A344" s="5"/>
      <c r="B344" s="5"/>
      <c r="C344" s="5"/>
      <c r="D344" s="5"/>
      <c r="E344" s="5"/>
      <c r="F344" s="5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customFormat="false" ht="13.5" hidden="false" customHeight="true" outlineLevel="0" collapsed="false">
      <c r="A345" s="5"/>
      <c r="B345" s="5"/>
      <c r="C345" s="5"/>
      <c r="D345" s="5"/>
      <c r="E345" s="5"/>
      <c r="F345" s="5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customFormat="false" ht="13.5" hidden="false" customHeight="true" outlineLevel="0" collapsed="false">
      <c r="A346" s="5"/>
      <c r="B346" s="5"/>
      <c r="C346" s="5"/>
      <c r="D346" s="5"/>
      <c r="E346" s="5"/>
      <c r="F346" s="5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customFormat="false" ht="13.5" hidden="false" customHeight="true" outlineLevel="0" collapsed="false">
      <c r="A347" s="5"/>
      <c r="B347" s="5"/>
      <c r="C347" s="5"/>
      <c r="D347" s="5"/>
      <c r="E347" s="5"/>
      <c r="F347" s="5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customFormat="false" ht="13.5" hidden="false" customHeight="true" outlineLevel="0" collapsed="false">
      <c r="A348" s="5"/>
      <c r="B348" s="5"/>
      <c r="C348" s="5"/>
      <c r="D348" s="5"/>
      <c r="E348" s="5"/>
      <c r="F348" s="5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customFormat="false" ht="13.5" hidden="false" customHeight="true" outlineLevel="0" collapsed="false">
      <c r="A349" s="5"/>
      <c r="B349" s="5"/>
      <c r="C349" s="5"/>
      <c r="D349" s="5"/>
      <c r="E349" s="5"/>
      <c r="F349" s="5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customFormat="false" ht="13.5" hidden="false" customHeight="true" outlineLevel="0" collapsed="false">
      <c r="A350" s="5"/>
      <c r="B350" s="5"/>
      <c r="C350" s="5"/>
      <c r="D350" s="5"/>
      <c r="E350" s="5"/>
      <c r="F350" s="5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customFormat="false" ht="13.5" hidden="false" customHeight="true" outlineLevel="0" collapsed="false">
      <c r="A351" s="5"/>
      <c r="B351" s="5"/>
      <c r="C351" s="5"/>
      <c r="D351" s="5"/>
      <c r="E351" s="5"/>
      <c r="F351" s="5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customFormat="false" ht="13.5" hidden="false" customHeight="true" outlineLevel="0" collapsed="false">
      <c r="A352" s="5"/>
      <c r="B352" s="5"/>
      <c r="C352" s="5"/>
      <c r="D352" s="5"/>
      <c r="E352" s="5"/>
      <c r="F352" s="5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customFormat="false" ht="13.5" hidden="false" customHeight="true" outlineLevel="0" collapsed="false">
      <c r="A353" s="5"/>
      <c r="B353" s="5"/>
      <c r="C353" s="5"/>
      <c r="D353" s="5"/>
      <c r="E353" s="5"/>
      <c r="F353" s="5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customFormat="false" ht="13.5" hidden="false" customHeight="true" outlineLevel="0" collapsed="false">
      <c r="A354" s="5"/>
      <c r="B354" s="5"/>
      <c r="C354" s="5"/>
      <c r="D354" s="5"/>
      <c r="E354" s="5"/>
      <c r="F354" s="5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customFormat="false" ht="13.5" hidden="false" customHeight="true" outlineLevel="0" collapsed="false">
      <c r="A355" s="5"/>
      <c r="B355" s="5"/>
      <c r="C355" s="5"/>
      <c r="D355" s="5"/>
      <c r="E355" s="5"/>
      <c r="F355" s="5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customFormat="false" ht="13.5" hidden="false" customHeight="true" outlineLevel="0" collapsed="false">
      <c r="A356" s="5"/>
      <c r="B356" s="5"/>
      <c r="C356" s="5"/>
      <c r="D356" s="5"/>
      <c r="E356" s="5"/>
      <c r="F356" s="5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customFormat="false" ht="13.5" hidden="false" customHeight="true" outlineLevel="0" collapsed="false">
      <c r="A357" s="5"/>
      <c r="B357" s="5"/>
      <c r="C357" s="5"/>
      <c r="D357" s="5"/>
      <c r="E357" s="5"/>
      <c r="F357" s="5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customFormat="false" ht="13.5" hidden="false" customHeight="true" outlineLevel="0" collapsed="false">
      <c r="A358" s="5"/>
      <c r="B358" s="5"/>
      <c r="C358" s="5"/>
      <c r="D358" s="5"/>
      <c r="E358" s="5"/>
      <c r="F358" s="5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9">
    <mergeCell ref="A1:G9"/>
    <mergeCell ref="A10:G10"/>
    <mergeCell ref="I36:K36"/>
    <mergeCell ref="I37:J37"/>
    <mergeCell ref="I38:K38"/>
    <mergeCell ref="I42:J42"/>
    <mergeCell ref="B88:C88"/>
    <mergeCell ref="A136:F136"/>
    <mergeCell ref="A148:F148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sheetData>
    <row r="1" customFormat="false" ht="15" hidden="false" customHeight="false" outlineLevel="0" collapsed="false">
      <c r="A1" s="109" t="s">
        <v>240</v>
      </c>
      <c r="B1" s="109"/>
      <c r="C1" s="109"/>
      <c r="D1" s="109"/>
      <c r="E1" s="109"/>
      <c r="F1" s="109"/>
    </row>
    <row r="2" customFormat="false" ht="31.5" hidden="false" customHeight="true" outlineLevel="0" collapsed="false">
      <c r="A2" s="110" t="s">
        <v>142</v>
      </c>
      <c r="B2" s="110" t="s">
        <v>143</v>
      </c>
      <c r="C2" s="111" t="s">
        <v>144</v>
      </c>
      <c r="D2" s="111" t="s">
        <v>241</v>
      </c>
      <c r="E2" s="129" t="s">
        <v>146</v>
      </c>
      <c r="F2" s="112" t="s">
        <v>147</v>
      </c>
    </row>
    <row r="3" customFormat="false" ht="15" hidden="false" customHeight="false" outlineLevel="0" collapsed="false">
      <c r="A3" s="113" t="n">
        <v>1</v>
      </c>
      <c r="B3" s="114" t="s">
        <v>148</v>
      </c>
      <c r="C3" s="115" t="s">
        <v>242</v>
      </c>
      <c r="D3" s="116" t="n">
        <v>16</v>
      </c>
      <c r="E3" s="117" t="n">
        <v>67.32</v>
      </c>
      <c r="F3" s="117" t="n">
        <f aca="false">D3*E3</f>
        <v>1077.12</v>
      </c>
    </row>
    <row r="4" customFormat="false" ht="15" hidden="false" customHeight="false" outlineLevel="0" collapsed="false">
      <c r="A4" s="113" t="n">
        <v>2</v>
      </c>
      <c r="B4" s="114" t="s">
        <v>148</v>
      </c>
      <c r="C4" s="115" t="s">
        <v>243</v>
      </c>
      <c r="D4" s="119" t="n">
        <v>12</v>
      </c>
      <c r="E4" s="117" t="n">
        <v>77.67</v>
      </c>
      <c r="F4" s="117" t="n">
        <f aca="false">D4*E4</f>
        <v>932.04</v>
      </c>
    </row>
    <row r="5" customFormat="false" ht="15" hidden="false" customHeight="false" outlineLevel="0" collapsed="false">
      <c r="A5" s="113" t="n">
        <v>3</v>
      </c>
      <c r="B5" s="114" t="s">
        <v>148</v>
      </c>
      <c r="C5" s="115" t="s">
        <v>244</v>
      </c>
      <c r="D5" s="116" t="n">
        <v>8</v>
      </c>
      <c r="E5" s="117" t="n">
        <v>128.33</v>
      </c>
      <c r="F5" s="117" t="n">
        <f aca="false">D5*E5</f>
        <v>1026.64</v>
      </c>
    </row>
    <row r="6" customFormat="false" ht="15" hidden="false" customHeight="false" outlineLevel="0" collapsed="false">
      <c r="A6" s="118" t="n">
        <v>4</v>
      </c>
      <c r="B6" s="114" t="s">
        <v>148</v>
      </c>
      <c r="C6" s="115" t="s">
        <v>245</v>
      </c>
      <c r="D6" s="116" t="n">
        <v>12</v>
      </c>
      <c r="E6" s="117" t="n">
        <v>71</v>
      </c>
      <c r="F6" s="117" t="n">
        <f aca="false">D6*E6</f>
        <v>852</v>
      </c>
    </row>
    <row r="7" customFormat="false" ht="15" hidden="false" customHeight="false" outlineLevel="0" collapsed="false">
      <c r="E7" s="120" t="s">
        <v>147</v>
      </c>
      <c r="F7" s="121" t="n">
        <f aca="false">SUM(F3:F6)</f>
        <v>3887.8</v>
      </c>
    </row>
    <row r="8" customFormat="false" ht="31.5" hidden="false" customHeight="true" outlineLevel="0" collapsed="false">
      <c r="E8" s="122" t="s">
        <v>153</v>
      </c>
      <c r="F8" s="121" t="n">
        <f aca="false">F7/4/12</f>
        <v>80.99583333</v>
      </c>
    </row>
    <row r="9" customFormat="false" ht="15" hidden="false" customHeight="false" outlineLevel="0" collapsed="false">
      <c r="E9" s="121"/>
    </row>
    <row r="10" customFormat="false" ht="15" hidden="false" customHeight="false" outlineLevel="0" collapsed="false">
      <c r="E10" s="121"/>
    </row>
    <row r="11" customFormat="false" ht="15" hidden="false" customHeight="false" outlineLevel="0" collapsed="false">
      <c r="E11" s="121"/>
    </row>
    <row r="12" customFormat="false" ht="15" hidden="false" customHeight="false" outlineLevel="0" collapsed="false">
      <c r="E12" s="121"/>
    </row>
    <row r="13" customFormat="false" ht="15" hidden="false" customHeight="false" outlineLevel="0" collapsed="false">
      <c r="E13" s="121"/>
    </row>
    <row r="14" customFormat="false" ht="15" hidden="false" customHeight="false" outlineLevel="0" collapsed="false">
      <c r="E14" s="121"/>
    </row>
    <row r="15" customFormat="false" ht="15" hidden="false" customHeight="false" outlineLevel="0" collapsed="false">
      <c r="E15" s="121"/>
    </row>
    <row r="16" customFormat="false" ht="15" hidden="false" customHeight="false" outlineLevel="0" collapsed="false">
      <c r="E16" s="121"/>
    </row>
    <row r="17" customFormat="false" ht="15" hidden="false" customHeight="false" outlineLevel="0" collapsed="false">
      <c r="E17" s="121"/>
    </row>
    <row r="18" customFormat="false" ht="15" hidden="false" customHeight="false" outlineLevel="0" collapsed="false">
      <c r="E18" s="121"/>
    </row>
    <row r="19" customFormat="false" ht="15" hidden="false" customHeight="false" outlineLevel="0" collapsed="false">
      <c r="E19" s="121"/>
    </row>
    <row r="20" customFormat="false" ht="15" hidden="false" customHeight="false" outlineLevel="0" collapsed="false">
      <c r="E20" s="121"/>
    </row>
    <row r="21" customFormat="false" ht="15.75" hidden="false" customHeight="true" outlineLevel="0" collapsed="false">
      <c r="E21" s="121"/>
    </row>
    <row r="22" customFormat="false" ht="15.75" hidden="false" customHeight="true" outlineLevel="0" collapsed="false">
      <c r="E22" s="121"/>
    </row>
    <row r="23" customFormat="false" ht="15.75" hidden="false" customHeight="true" outlineLevel="0" collapsed="false">
      <c r="E23" s="121"/>
    </row>
    <row r="24" customFormat="false" ht="15.75" hidden="false" customHeight="true" outlineLevel="0" collapsed="false">
      <c r="E24" s="121"/>
    </row>
    <row r="25" customFormat="false" ht="15.75" hidden="false" customHeight="true" outlineLevel="0" collapsed="false">
      <c r="E25" s="121"/>
    </row>
    <row r="26" customFormat="false" ht="15.75" hidden="false" customHeight="true" outlineLevel="0" collapsed="false">
      <c r="E26" s="121"/>
    </row>
    <row r="27" customFormat="false" ht="15.75" hidden="false" customHeight="true" outlineLevel="0" collapsed="false">
      <c r="E27" s="121"/>
    </row>
    <row r="28" customFormat="false" ht="15.75" hidden="false" customHeight="true" outlineLevel="0" collapsed="false">
      <c r="E28" s="121"/>
    </row>
    <row r="29" customFormat="false" ht="15.75" hidden="false" customHeight="true" outlineLevel="0" collapsed="false">
      <c r="E29" s="121"/>
    </row>
    <row r="30" customFormat="false" ht="15.75" hidden="false" customHeight="true" outlineLevel="0" collapsed="false">
      <c r="E30" s="121"/>
    </row>
    <row r="31" customFormat="false" ht="15.75" hidden="false" customHeight="true" outlineLevel="0" collapsed="false">
      <c r="E31" s="121"/>
    </row>
    <row r="32" customFormat="false" ht="15.75" hidden="false" customHeight="true" outlineLevel="0" collapsed="false">
      <c r="E32" s="121"/>
    </row>
    <row r="33" customFormat="false" ht="15.75" hidden="false" customHeight="true" outlineLevel="0" collapsed="false">
      <c r="E33" s="121"/>
    </row>
    <row r="34" customFormat="false" ht="15.75" hidden="false" customHeight="true" outlineLevel="0" collapsed="false">
      <c r="E34" s="121"/>
    </row>
    <row r="35" customFormat="false" ht="15.75" hidden="false" customHeight="true" outlineLevel="0" collapsed="false">
      <c r="E35" s="121"/>
    </row>
    <row r="36" customFormat="false" ht="15.75" hidden="false" customHeight="true" outlineLevel="0" collapsed="false">
      <c r="E36" s="121"/>
    </row>
    <row r="37" customFormat="false" ht="15.75" hidden="false" customHeight="true" outlineLevel="0" collapsed="false">
      <c r="E37" s="121"/>
    </row>
    <row r="38" customFormat="false" ht="15.75" hidden="false" customHeight="true" outlineLevel="0" collapsed="false">
      <c r="E38" s="121"/>
    </row>
    <row r="39" customFormat="false" ht="15.75" hidden="false" customHeight="true" outlineLevel="0" collapsed="false">
      <c r="E39" s="121"/>
    </row>
    <row r="40" customFormat="false" ht="15.75" hidden="false" customHeight="true" outlineLevel="0" collapsed="false">
      <c r="E40" s="121"/>
    </row>
    <row r="41" customFormat="false" ht="15.75" hidden="false" customHeight="true" outlineLevel="0" collapsed="false">
      <c r="E41" s="121"/>
    </row>
    <row r="42" customFormat="false" ht="15.75" hidden="false" customHeight="true" outlineLevel="0" collapsed="false">
      <c r="E42" s="121"/>
    </row>
    <row r="43" customFormat="false" ht="15.75" hidden="false" customHeight="true" outlineLevel="0" collapsed="false">
      <c r="E43" s="121"/>
    </row>
    <row r="44" customFormat="false" ht="15.75" hidden="false" customHeight="true" outlineLevel="0" collapsed="false">
      <c r="E44" s="121"/>
    </row>
    <row r="45" customFormat="false" ht="15.75" hidden="false" customHeight="true" outlineLevel="0" collapsed="false">
      <c r="E45" s="121"/>
    </row>
    <row r="46" customFormat="false" ht="15.75" hidden="false" customHeight="true" outlineLevel="0" collapsed="false">
      <c r="E46" s="121"/>
    </row>
    <row r="47" customFormat="false" ht="15.75" hidden="false" customHeight="true" outlineLevel="0" collapsed="false">
      <c r="E47" s="121"/>
    </row>
    <row r="48" customFormat="false" ht="15.75" hidden="false" customHeight="true" outlineLevel="0" collapsed="false">
      <c r="E48" s="121"/>
    </row>
    <row r="49" customFormat="false" ht="15.75" hidden="false" customHeight="true" outlineLevel="0" collapsed="false">
      <c r="E49" s="121"/>
    </row>
    <row r="50" customFormat="false" ht="15.75" hidden="false" customHeight="true" outlineLevel="0" collapsed="false">
      <c r="E50" s="121"/>
    </row>
    <row r="51" customFormat="false" ht="15.75" hidden="false" customHeight="true" outlineLevel="0" collapsed="false">
      <c r="E51" s="121"/>
    </row>
    <row r="52" customFormat="false" ht="15.75" hidden="false" customHeight="true" outlineLevel="0" collapsed="false">
      <c r="E52" s="121"/>
    </row>
    <row r="53" customFormat="false" ht="15.75" hidden="false" customHeight="true" outlineLevel="0" collapsed="false">
      <c r="E53" s="121"/>
    </row>
    <row r="54" customFormat="false" ht="15.75" hidden="false" customHeight="true" outlineLevel="0" collapsed="false">
      <c r="E54" s="121"/>
    </row>
    <row r="55" customFormat="false" ht="15.75" hidden="false" customHeight="true" outlineLevel="0" collapsed="false">
      <c r="E55" s="121"/>
    </row>
    <row r="56" customFormat="false" ht="15.75" hidden="false" customHeight="true" outlineLevel="0" collapsed="false">
      <c r="E56" s="121"/>
    </row>
    <row r="57" customFormat="false" ht="15.75" hidden="false" customHeight="true" outlineLevel="0" collapsed="false">
      <c r="E57" s="121"/>
    </row>
    <row r="58" customFormat="false" ht="15.75" hidden="false" customHeight="true" outlineLevel="0" collapsed="false">
      <c r="E58" s="121"/>
    </row>
    <row r="59" customFormat="false" ht="15.75" hidden="false" customHeight="true" outlineLevel="0" collapsed="false">
      <c r="E59" s="121"/>
    </row>
    <row r="60" customFormat="false" ht="15.75" hidden="false" customHeight="true" outlineLevel="0" collapsed="false">
      <c r="E60" s="121"/>
    </row>
    <row r="61" customFormat="false" ht="15.75" hidden="false" customHeight="true" outlineLevel="0" collapsed="false">
      <c r="E61" s="121"/>
    </row>
    <row r="62" customFormat="false" ht="15.75" hidden="false" customHeight="true" outlineLevel="0" collapsed="false">
      <c r="E62" s="121"/>
    </row>
    <row r="63" customFormat="false" ht="15.75" hidden="false" customHeight="true" outlineLevel="0" collapsed="false">
      <c r="E63" s="121"/>
    </row>
    <row r="64" customFormat="false" ht="15.75" hidden="false" customHeight="true" outlineLevel="0" collapsed="false">
      <c r="E64" s="121"/>
    </row>
    <row r="65" customFormat="false" ht="15.75" hidden="false" customHeight="true" outlineLevel="0" collapsed="false">
      <c r="E65" s="121"/>
    </row>
    <row r="66" customFormat="false" ht="15.75" hidden="false" customHeight="true" outlineLevel="0" collapsed="false">
      <c r="E66" s="121"/>
    </row>
    <row r="67" customFormat="false" ht="15.75" hidden="false" customHeight="true" outlineLevel="0" collapsed="false">
      <c r="E67" s="121"/>
    </row>
    <row r="68" customFormat="false" ht="15.75" hidden="false" customHeight="true" outlineLevel="0" collapsed="false">
      <c r="E68" s="121"/>
    </row>
    <row r="69" customFormat="false" ht="15.75" hidden="false" customHeight="true" outlineLevel="0" collapsed="false">
      <c r="E69" s="121"/>
    </row>
    <row r="70" customFormat="false" ht="15.75" hidden="false" customHeight="true" outlineLevel="0" collapsed="false">
      <c r="E70" s="121"/>
    </row>
    <row r="71" customFormat="false" ht="15.75" hidden="false" customHeight="true" outlineLevel="0" collapsed="false">
      <c r="E71" s="121"/>
    </row>
    <row r="72" customFormat="false" ht="15.75" hidden="false" customHeight="true" outlineLevel="0" collapsed="false">
      <c r="E72" s="121"/>
    </row>
    <row r="73" customFormat="false" ht="15.75" hidden="false" customHeight="true" outlineLevel="0" collapsed="false">
      <c r="E73" s="121"/>
    </row>
    <row r="74" customFormat="false" ht="15.75" hidden="false" customHeight="true" outlineLevel="0" collapsed="false">
      <c r="E74" s="121"/>
    </row>
    <row r="75" customFormat="false" ht="15.75" hidden="false" customHeight="true" outlineLevel="0" collapsed="false">
      <c r="E75" s="121"/>
    </row>
    <row r="76" customFormat="false" ht="15.75" hidden="false" customHeight="true" outlineLevel="0" collapsed="false">
      <c r="E76" s="121"/>
    </row>
    <row r="77" customFormat="false" ht="15.75" hidden="false" customHeight="true" outlineLevel="0" collapsed="false">
      <c r="E77" s="121"/>
    </row>
    <row r="78" customFormat="false" ht="15.75" hidden="false" customHeight="true" outlineLevel="0" collapsed="false">
      <c r="E78" s="121"/>
    </row>
    <row r="79" customFormat="false" ht="15.75" hidden="false" customHeight="true" outlineLevel="0" collapsed="false">
      <c r="E79" s="121"/>
    </row>
    <row r="80" customFormat="false" ht="15.75" hidden="false" customHeight="true" outlineLevel="0" collapsed="false">
      <c r="E80" s="121"/>
    </row>
    <row r="81" customFormat="false" ht="15.75" hidden="false" customHeight="true" outlineLevel="0" collapsed="false">
      <c r="E81" s="121"/>
    </row>
    <row r="82" customFormat="false" ht="15.75" hidden="false" customHeight="true" outlineLevel="0" collapsed="false">
      <c r="E82" s="121"/>
    </row>
    <row r="83" customFormat="false" ht="15.75" hidden="false" customHeight="true" outlineLevel="0" collapsed="false">
      <c r="E83" s="121"/>
    </row>
    <row r="84" customFormat="false" ht="15.75" hidden="false" customHeight="true" outlineLevel="0" collapsed="false">
      <c r="E84" s="121"/>
    </row>
    <row r="85" customFormat="false" ht="15.75" hidden="false" customHeight="true" outlineLevel="0" collapsed="false">
      <c r="E85" s="121"/>
    </row>
    <row r="86" customFormat="false" ht="15.75" hidden="false" customHeight="true" outlineLevel="0" collapsed="false">
      <c r="E86" s="121"/>
    </row>
    <row r="87" customFormat="false" ht="15.75" hidden="false" customHeight="true" outlineLevel="0" collapsed="false">
      <c r="E87" s="121"/>
    </row>
    <row r="88" customFormat="false" ht="15.75" hidden="false" customHeight="true" outlineLevel="0" collapsed="false">
      <c r="E88" s="121"/>
    </row>
    <row r="89" customFormat="false" ht="15.75" hidden="false" customHeight="true" outlineLevel="0" collapsed="false">
      <c r="E89" s="121"/>
    </row>
    <row r="90" customFormat="false" ht="15.75" hidden="false" customHeight="true" outlineLevel="0" collapsed="false">
      <c r="E90" s="121"/>
    </row>
    <row r="91" customFormat="false" ht="15.75" hidden="false" customHeight="true" outlineLevel="0" collapsed="false">
      <c r="E91" s="121"/>
    </row>
    <row r="92" customFormat="false" ht="15.75" hidden="false" customHeight="true" outlineLevel="0" collapsed="false">
      <c r="E92" s="121"/>
    </row>
    <row r="93" customFormat="false" ht="15.75" hidden="false" customHeight="true" outlineLevel="0" collapsed="false">
      <c r="E93" s="121"/>
    </row>
    <row r="94" customFormat="false" ht="15.75" hidden="false" customHeight="true" outlineLevel="0" collapsed="false">
      <c r="E94" s="121"/>
    </row>
    <row r="95" customFormat="false" ht="15.75" hidden="false" customHeight="true" outlineLevel="0" collapsed="false">
      <c r="E95" s="121"/>
    </row>
    <row r="96" customFormat="false" ht="15.75" hidden="false" customHeight="true" outlineLevel="0" collapsed="false">
      <c r="E96" s="121"/>
    </row>
    <row r="97" customFormat="false" ht="15.75" hidden="false" customHeight="true" outlineLevel="0" collapsed="false">
      <c r="E97" s="121"/>
    </row>
    <row r="98" customFormat="false" ht="15.75" hidden="false" customHeight="true" outlineLevel="0" collapsed="false">
      <c r="E98" s="121"/>
    </row>
    <row r="99" customFormat="false" ht="15.75" hidden="false" customHeight="true" outlineLevel="0" collapsed="false">
      <c r="E99" s="121"/>
    </row>
    <row r="100" customFormat="false" ht="15.75" hidden="false" customHeight="true" outlineLevel="0" collapsed="false">
      <c r="E100" s="121"/>
    </row>
    <row r="101" customFormat="false" ht="15.75" hidden="false" customHeight="true" outlineLevel="0" collapsed="false">
      <c r="E101" s="121"/>
    </row>
    <row r="102" customFormat="false" ht="15.75" hidden="false" customHeight="true" outlineLevel="0" collapsed="false">
      <c r="E102" s="121"/>
    </row>
    <row r="103" customFormat="false" ht="15.75" hidden="false" customHeight="true" outlineLevel="0" collapsed="false">
      <c r="E103" s="121"/>
    </row>
    <row r="104" customFormat="false" ht="15.75" hidden="false" customHeight="true" outlineLevel="0" collapsed="false">
      <c r="E104" s="121"/>
    </row>
    <row r="105" customFormat="false" ht="15.75" hidden="false" customHeight="true" outlineLevel="0" collapsed="false">
      <c r="E105" s="121"/>
    </row>
    <row r="106" customFormat="false" ht="15.75" hidden="false" customHeight="true" outlineLevel="0" collapsed="false">
      <c r="E106" s="121"/>
    </row>
    <row r="107" customFormat="false" ht="15.75" hidden="false" customHeight="true" outlineLevel="0" collapsed="false">
      <c r="E107" s="121"/>
    </row>
    <row r="108" customFormat="false" ht="15.75" hidden="false" customHeight="true" outlineLevel="0" collapsed="false">
      <c r="E108" s="121"/>
    </row>
    <row r="109" customFormat="false" ht="15.75" hidden="false" customHeight="true" outlineLevel="0" collapsed="false">
      <c r="E109" s="121"/>
    </row>
    <row r="110" customFormat="false" ht="15.75" hidden="false" customHeight="true" outlineLevel="0" collapsed="false">
      <c r="E110" s="121"/>
    </row>
    <row r="111" customFormat="false" ht="15.75" hidden="false" customHeight="true" outlineLevel="0" collapsed="false">
      <c r="E111" s="121"/>
    </row>
    <row r="112" customFormat="false" ht="15.75" hidden="false" customHeight="true" outlineLevel="0" collapsed="false">
      <c r="E112" s="121"/>
    </row>
    <row r="113" customFormat="false" ht="15.75" hidden="false" customHeight="true" outlineLevel="0" collapsed="false">
      <c r="E113" s="121"/>
    </row>
    <row r="114" customFormat="false" ht="15.75" hidden="false" customHeight="true" outlineLevel="0" collapsed="false">
      <c r="E114" s="121"/>
    </row>
    <row r="115" customFormat="false" ht="15.75" hidden="false" customHeight="true" outlineLevel="0" collapsed="false">
      <c r="E115" s="121"/>
    </row>
    <row r="116" customFormat="false" ht="15.75" hidden="false" customHeight="true" outlineLevel="0" collapsed="false">
      <c r="E116" s="121"/>
    </row>
    <row r="117" customFormat="false" ht="15.75" hidden="false" customHeight="true" outlineLevel="0" collapsed="false">
      <c r="E117" s="121"/>
    </row>
    <row r="118" customFormat="false" ht="15.75" hidden="false" customHeight="true" outlineLevel="0" collapsed="false">
      <c r="E118" s="121"/>
    </row>
    <row r="119" customFormat="false" ht="15.75" hidden="false" customHeight="true" outlineLevel="0" collapsed="false">
      <c r="E119" s="121"/>
    </row>
    <row r="120" customFormat="false" ht="15.75" hidden="false" customHeight="true" outlineLevel="0" collapsed="false">
      <c r="E120" s="121"/>
    </row>
    <row r="121" customFormat="false" ht="15.75" hidden="false" customHeight="true" outlineLevel="0" collapsed="false">
      <c r="E121" s="121"/>
    </row>
    <row r="122" customFormat="false" ht="15.75" hidden="false" customHeight="true" outlineLevel="0" collapsed="false">
      <c r="E122" s="121"/>
    </row>
    <row r="123" customFormat="false" ht="15.75" hidden="false" customHeight="true" outlineLevel="0" collapsed="false">
      <c r="E123" s="121"/>
    </row>
    <row r="124" customFormat="false" ht="15.75" hidden="false" customHeight="true" outlineLevel="0" collapsed="false">
      <c r="E124" s="121"/>
    </row>
    <row r="125" customFormat="false" ht="15.75" hidden="false" customHeight="true" outlineLevel="0" collapsed="false">
      <c r="E125" s="121"/>
    </row>
    <row r="126" customFormat="false" ht="15.75" hidden="false" customHeight="true" outlineLevel="0" collapsed="false">
      <c r="E126" s="121"/>
    </row>
    <row r="127" customFormat="false" ht="15.75" hidden="false" customHeight="true" outlineLevel="0" collapsed="false">
      <c r="E127" s="121"/>
    </row>
    <row r="128" customFormat="false" ht="15.75" hidden="false" customHeight="true" outlineLevel="0" collapsed="false">
      <c r="E128" s="121"/>
    </row>
    <row r="129" customFormat="false" ht="15.75" hidden="false" customHeight="true" outlineLevel="0" collapsed="false">
      <c r="E129" s="121"/>
    </row>
    <row r="130" customFormat="false" ht="15.75" hidden="false" customHeight="true" outlineLevel="0" collapsed="false">
      <c r="E130" s="121"/>
    </row>
    <row r="131" customFormat="false" ht="15.75" hidden="false" customHeight="true" outlineLevel="0" collapsed="false">
      <c r="E131" s="121"/>
    </row>
    <row r="132" customFormat="false" ht="15.75" hidden="false" customHeight="true" outlineLevel="0" collapsed="false">
      <c r="E132" s="121"/>
    </row>
    <row r="133" customFormat="false" ht="15.75" hidden="false" customHeight="true" outlineLevel="0" collapsed="false">
      <c r="E133" s="121"/>
    </row>
    <row r="134" customFormat="false" ht="15.75" hidden="false" customHeight="true" outlineLevel="0" collapsed="false">
      <c r="E134" s="121"/>
    </row>
    <row r="135" customFormat="false" ht="15.75" hidden="false" customHeight="true" outlineLevel="0" collapsed="false">
      <c r="E135" s="121"/>
    </row>
    <row r="136" customFormat="false" ht="15.75" hidden="false" customHeight="true" outlineLevel="0" collapsed="false">
      <c r="E136" s="121"/>
    </row>
    <row r="137" customFormat="false" ht="15.75" hidden="false" customHeight="true" outlineLevel="0" collapsed="false">
      <c r="E137" s="121"/>
    </row>
    <row r="138" customFormat="false" ht="15.75" hidden="false" customHeight="true" outlineLevel="0" collapsed="false">
      <c r="E138" s="121"/>
    </row>
    <row r="139" customFormat="false" ht="15.75" hidden="false" customHeight="true" outlineLevel="0" collapsed="false">
      <c r="E139" s="121"/>
    </row>
    <row r="140" customFormat="false" ht="15.75" hidden="false" customHeight="true" outlineLevel="0" collapsed="false">
      <c r="E140" s="121"/>
    </row>
    <row r="141" customFormat="false" ht="15.75" hidden="false" customHeight="true" outlineLevel="0" collapsed="false">
      <c r="E141" s="121"/>
    </row>
    <row r="142" customFormat="false" ht="15.75" hidden="false" customHeight="true" outlineLevel="0" collapsed="false">
      <c r="E142" s="121"/>
    </row>
    <row r="143" customFormat="false" ht="15.75" hidden="false" customHeight="true" outlineLevel="0" collapsed="false">
      <c r="E143" s="121"/>
    </row>
    <row r="144" customFormat="false" ht="15.75" hidden="false" customHeight="true" outlineLevel="0" collapsed="false">
      <c r="E144" s="121"/>
    </row>
    <row r="145" customFormat="false" ht="15.75" hidden="false" customHeight="true" outlineLevel="0" collapsed="false">
      <c r="E145" s="121"/>
    </row>
    <row r="146" customFormat="false" ht="15.75" hidden="false" customHeight="true" outlineLevel="0" collapsed="false">
      <c r="E146" s="121"/>
    </row>
    <row r="147" customFormat="false" ht="15.75" hidden="false" customHeight="true" outlineLevel="0" collapsed="false">
      <c r="E147" s="121"/>
    </row>
    <row r="148" customFormat="false" ht="15.75" hidden="false" customHeight="true" outlineLevel="0" collapsed="false">
      <c r="E148" s="121"/>
    </row>
    <row r="149" customFormat="false" ht="15.75" hidden="false" customHeight="true" outlineLevel="0" collapsed="false">
      <c r="E149" s="121"/>
    </row>
    <row r="150" customFormat="false" ht="15.75" hidden="false" customHeight="true" outlineLevel="0" collapsed="false">
      <c r="E150" s="121"/>
    </row>
    <row r="151" customFormat="false" ht="15.75" hidden="false" customHeight="true" outlineLevel="0" collapsed="false">
      <c r="E151" s="121"/>
    </row>
    <row r="152" customFormat="false" ht="15.75" hidden="false" customHeight="true" outlineLevel="0" collapsed="false">
      <c r="E152" s="121"/>
    </row>
    <row r="153" customFormat="false" ht="15.75" hidden="false" customHeight="true" outlineLevel="0" collapsed="false">
      <c r="E153" s="121"/>
    </row>
    <row r="154" customFormat="false" ht="15.75" hidden="false" customHeight="true" outlineLevel="0" collapsed="false">
      <c r="E154" s="121"/>
    </row>
    <row r="155" customFormat="false" ht="15.75" hidden="false" customHeight="true" outlineLevel="0" collapsed="false">
      <c r="E155" s="121"/>
    </row>
    <row r="156" customFormat="false" ht="15.75" hidden="false" customHeight="true" outlineLevel="0" collapsed="false">
      <c r="E156" s="121"/>
    </row>
    <row r="157" customFormat="false" ht="15.75" hidden="false" customHeight="true" outlineLevel="0" collapsed="false">
      <c r="E157" s="121"/>
    </row>
    <row r="158" customFormat="false" ht="15.75" hidden="false" customHeight="true" outlineLevel="0" collapsed="false">
      <c r="E158" s="121"/>
    </row>
    <row r="159" customFormat="false" ht="15.75" hidden="false" customHeight="true" outlineLevel="0" collapsed="false">
      <c r="E159" s="121"/>
    </row>
    <row r="160" customFormat="false" ht="15.75" hidden="false" customHeight="true" outlineLevel="0" collapsed="false">
      <c r="E160" s="121"/>
    </row>
    <row r="161" customFormat="false" ht="15.75" hidden="false" customHeight="true" outlineLevel="0" collapsed="false">
      <c r="E161" s="121"/>
    </row>
    <row r="162" customFormat="false" ht="15.75" hidden="false" customHeight="true" outlineLevel="0" collapsed="false">
      <c r="E162" s="121"/>
    </row>
    <row r="163" customFormat="false" ht="15.75" hidden="false" customHeight="true" outlineLevel="0" collapsed="false">
      <c r="E163" s="121"/>
    </row>
    <row r="164" customFormat="false" ht="15.75" hidden="false" customHeight="true" outlineLevel="0" collapsed="false">
      <c r="E164" s="121"/>
    </row>
    <row r="165" customFormat="false" ht="15.75" hidden="false" customHeight="true" outlineLevel="0" collapsed="false">
      <c r="E165" s="121"/>
    </row>
    <row r="166" customFormat="false" ht="15.75" hidden="false" customHeight="true" outlineLevel="0" collapsed="false">
      <c r="E166" s="121"/>
    </row>
    <row r="167" customFormat="false" ht="15.75" hidden="false" customHeight="true" outlineLevel="0" collapsed="false">
      <c r="E167" s="121"/>
    </row>
    <row r="168" customFormat="false" ht="15.75" hidden="false" customHeight="true" outlineLevel="0" collapsed="false">
      <c r="E168" s="121"/>
    </row>
    <row r="169" customFormat="false" ht="15.75" hidden="false" customHeight="true" outlineLevel="0" collapsed="false">
      <c r="E169" s="121"/>
    </row>
    <row r="170" customFormat="false" ht="15.75" hidden="false" customHeight="true" outlineLevel="0" collapsed="false">
      <c r="E170" s="121"/>
    </row>
    <row r="171" customFormat="false" ht="15.75" hidden="false" customHeight="true" outlineLevel="0" collapsed="false">
      <c r="E171" s="121"/>
    </row>
    <row r="172" customFormat="false" ht="15.75" hidden="false" customHeight="true" outlineLevel="0" collapsed="false">
      <c r="E172" s="121"/>
    </row>
    <row r="173" customFormat="false" ht="15.75" hidden="false" customHeight="true" outlineLevel="0" collapsed="false">
      <c r="E173" s="121"/>
    </row>
    <row r="174" customFormat="false" ht="15.75" hidden="false" customHeight="true" outlineLevel="0" collapsed="false">
      <c r="E174" s="121"/>
    </row>
    <row r="175" customFormat="false" ht="15.75" hidden="false" customHeight="true" outlineLevel="0" collapsed="false">
      <c r="E175" s="121"/>
    </row>
    <row r="176" customFormat="false" ht="15.75" hidden="false" customHeight="true" outlineLevel="0" collapsed="false">
      <c r="E176" s="121"/>
    </row>
    <row r="177" customFormat="false" ht="15.75" hidden="false" customHeight="true" outlineLevel="0" collapsed="false">
      <c r="E177" s="121"/>
    </row>
    <row r="178" customFormat="false" ht="15.75" hidden="false" customHeight="true" outlineLevel="0" collapsed="false">
      <c r="E178" s="121"/>
    </row>
    <row r="179" customFormat="false" ht="15.75" hidden="false" customHeight="true" outlineLevel="0" collapsed="false">
      <c r="E179" s="121"/>
    </row>
    <row r="180" customFormat="false" ht="15.75" hidden="false" customHeight="true" outlineLevel="0" collapsed="false">
      <c r="E180" s="121"/>
    </row>
    <row r="181" customFormat="false" ht="15.75" hidden="false" customHeight="true" outlineLevel="0" collapsed="false">
      <c r="E181" s="121"/>
    </row>
    <row r="182" customFormat="false" ht="15.75" hidden="false" customHeight="true" outlineLevel="0" collapsed="false">
      <c r="E182" s="121"/>
    </row>
    <row r="183" customFormat="false" ht="15.75" hidden="false" customHeight="true" outlineLevel="0" collapsed="false">
      <c r="E183" s="121"/>
    </row>
    <row r="184" customFormat="false" ht="15.75" hidden="false" customHeight="true" outlineLevel="0" collapsed="false">
      <c r="E184" s="121"/>
    </row>
    <row r="185" customFormat="false" ht="15.75" hidden="false" customHeight="true" outlineLevel="0" collapsed="false">
      <c r="E185" s="121"/>
    </row>
    <row r="186" customFormat="false" ht="15.75" hidden="false" customHeight="true" outlineLevel="0" collapsed="false">
      <c r="E186" s="121"/>
    </row>
    <row r="187" customFormat="false" ht="15.75" hidden="false" customHeight="true" outlineLevel="0" collapsed="false">
      <c r="E187" s="121"/>
    </row>
    <row r="188" customFormat="false" ht="15.75" hidden="false" customHeight="true" outlineLevel="0" collapsed="false">
      <c r="E188" s="121"/>
    </row>
    <row r="189" customFormat="false" ht="15.75" hidden="false" customHeight="true" outlineLevel="0" collapsed="false">
      <c r="E189" s="121"/>
    </row>
    <row r="190" customFormat="false" ht="15.75" hidden="false" customHeight="true" outlineLevel="0" collapsed="false">
      <c r="E190" s="121"/>
    </row>
    <row r="191" customFormat="false" ht="15.75" hidden="false" customHeight="true" outlineLevel="0" collapsed="false">
      <c r="E191" s="121"/>
    </row>
    <row r="192" customFormat="false" ht="15.75" hidden="false" customHeight="true" outlineLevel="0" collapsed="false">
      <c r="E192" s="121"/>
    </row>
    <row r="193" customFormat="false" ht="15.75" hidden="false" customHeight="true" outlineLevel="0" collapsed="false">
      <c r="E193" s="121"/>
    </row>
    <row r="194" customFormat="false" ht="15.75" hidden="false" customHeight="true" outlineLevel="0" collapsed="false">
      <c r="E194" s="121"/>
    </row>
    <row r="195" customFormat="false" ht="15.75" hidden="false" customHeight="true" outlineLevel="0" collapsed="false">
      <c r="E195" s="121"/>
    </row>
    <row r="196" customFormat="false" ht="15.75" hidden="false" customHeight="true" outlineLevel="0" collapsed="false">
      <c r="E196" s="121"/>
    </row>
    <row r="197" customFormat="false" ht="15.75" hidden="false" customHeight="true" outlineLevel="0" collapsed="false">
      <c r="E197" s="121"/>
    </row>
    <row r="198" customFormat="false" ht="15.75" hidden="false" customHeight="true" outlineLevel="0" collapsed="false">
      <c r="E198" s="121"/>
    </row>
    <row r="199" customFormat="false" ht="15.75" hidden="false" customHeight="true" outlineLevel="0" collapsed="false">
      <c r="E199" s="121"/>
    </row>
    <row r="200" customFormat="false" ht="15.75" hidden="false" customHeight="true" outlineLevel="0" collapsed="false">
      <c r="E200" s="121"/>
    </row>
    <row r="201" customFormat="false" ht="15.75" hidden="false" customHeight="true" outlineLevel="0" collapsed="false">
      <c r="E201" s="121"/>
    </row>
    <row r="202" customFormat="false" ht="15.75" hidden="false" customHeight="true" outlineLevel="0" collapsed="false">
      <c r="E202" s="121"/>
    </row>
    <row r="203" customFormat="false" ht="15.75" hidden="false" customHeight="true" outlineLevel="0" collapsed="false">
      <c r="E203" s="121"/>
    </row>
    <row r="204" customFormat="false" ht="15.75" hidden="false" customHeight="true" outlineLevel="0" collapsed="false">
      <c r="E204" s="121"/>
    </row>
    <row r="205" customFormat="false" ht="15.75" hidden="false" customHeight="true" outlineLevel="0" collapsed="false">
      <c r="E205" s="121"/>
    </row>
    <row r="206" customFormat="false" ht="15.75" hidden="false" customHeight="true" outlineLevel="0" collapsed="false">
      <c r="E206" s="121"/>
    </row>
    <row r="207" customFormat="false" ht="15.75" hidden="false" customHeight="true" outlineLevel="0" collapsed="false">
      <c r="E207" s="121"/>
    </row>
    <row r="208" customFormat="false" ht="15.75" hidden="false" customHeight="true" outlineLevel="0" collapsed="false">
      <c r="E208" s="121"/>
    </row>
    <row r="209" customFormat="false" ht="15.75" hidden="false" customHeight="true" outlineLevel="0" collapsed="false">
      <c r="E209" s="121"/>
    </row>
    <row r="210" customFormat="false" ht="15.75" hidden="false" customHeight="true" outlineLevel="0" collapsed="false">
      <c r="E210" s="121"/>
    </row>
    <row r="211" customFormat="false" ht="15.75" hidden="false" customHeight="true" outlineLevel="0" collapsed="false">
      <c r="E211" s="121"/>
    </row>
    <row r="212" customFormat="false" ht="15.75" hidden="false" customHeight="true" outlineLevel="0" collapsed="false">
      <c r="E212" s="121"/>
    </row>
    <row r="213" customFormat="false" ht="15.75" hidden="false" customHeight="true" outlineLevel="0" collapsed="false">
      <c r="E213" s="121"/>
    </row>
    <row r="214" customFormat="false" ht="15.75" hidden="false" customHeight="true" outlineLevel="0" collapsed="false">
      <c r="E214" s="121"/>
    </row>
    <row r="215" customFormat="false" ht="15.75" hidden="false" customHeight="true" outlineLevel="0" collapsed="false">
      <c r="E215" s="121"/>
    </row>
    <row r="216" customFormat="false" ht="15.75" hidden="false" customHeight="true" outlineLevel="0" collapsed="false">
      <c r="E216" s="121"/>
    </row>
    <row r="217" customFormat="false" ht="15.75" hidden="false" customHeight="true" outlineLevel="0" collapsed="false">
      <c r="E217" s="121"/>
    </row>
    <row r="218" customFormat="false" ht="15.75" hidden="false" customHeight="true" outlineLevel="0" collapsed="false">
      <c r="E218" s="121"/>
    </row>
    <row r="219" customFormat="false" ht="15.75" hidden="false" customHeight="true" outlineLevel="0" collapsed="false">
      <c r="E219" s="121"/>
    </row>
    <row r="220" customFormat="false" ht="15.75" hidden="false" customHeight="true" outlineLevel="0" collapsed="false">
      <c r="E220" s="121"/>
    </row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1">
    <mergeCell ref="A1:F1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1002"/>
  <sheetViews>
    <sheetView showFormulas="false" showGridLines="true" showRowColHeaders="true" showZeros="true" rightToLeft="false" tabSelected="true" showOutlineSymbols="true" defaultGridColor="true" view="normal" topLeftCell="A52" colorId="64" zoomScale="100" zoomScaleNormal="100" zoomScalePageLayoutView="100" workbookViewId="0">
      <selection pane="topLeft" activeCell="I24" activeCellId="0" sqref="I24"/>
    </sheetView>
  </sheetViews>
  <sheetFormatPr defaultColWidth="12.6328125" defaultRowHeight="15" zeroHeight="false" outlineLevelRow="0" outlineLevelCol="0"/>
  <sheetData>
    <row r="1" customFormat="false" ht="15" hidden="false" customHeight="true" outlineLevel="0" collapsed="false">
      <c r="A1" s="142" t="s">
        <v>246</v>
      </c>
      <c r="B1" s="142"/>
      <c r="C1" s="142"/>
      <c r="D1" s="142"/>
      <c r="E1" s="142"/>
      <c r="F1" s="142"/>
    </row>
    <row r="2" customFormat="false" ht="15" hidden="false" customHeight="true" outlineLevel="0" collapsed="false">
      <c r="A2" s="143" t="s">
        <v>247</v>
      </c>
      <c r="B2" s="143"/>
      <c r="C2" s="143"/>
      <c r="D2" s="143"/>
      <c r="E2" s="143"/>
      <c r="F2" s="143"/>
    </row>
    <row r="3" customFormat="false" ht="56.7" hidden="false" customHeight="true" outlineLevel="0" collapsed="false">
      <c r="A3" s="144" t="s">
        <v>248</v>
      </c>
      <c r="B3" s="144"/>
      <c r="C3" s="144"/>
      <c r="D3" s="144"/>
      <c r="E3" s="144"/>
      <c r="F3" s="144"/>
    </row>
    <row r="4" customFormat="false" ht="30.75" hidden="false" customHeight="true" outlineLevel="0" collapsed="false">
      <c r="A4" s="145" t="s">
        <v>249</v>
      </c>
      <c r="B4" s="145"/>
      <c r="C4" s="145"/>
      <c r="D4" s="145"/>
      <c r="E4" s="145"/>
      <c r="F4" s="145"/>
    </row>
    <row r="5" customFormat="false" ht="15" hidden="false" customHeight="true" outlineLevel="0" collapsed="false">
      <c r="A5" s="142" t="s">
        <v>250</v>
      </c>
      <c r="B5" s="142"/>
      <c r="C5" s="142"/>
      <c r="D5" s="142"/>
      <c r="E5" s="142"/>
      <c r="F5" s="142"/>
    </row>
    <row r="6" customFormat="false" ht="15" hidden="false" customHeight="true" outlineLevel="0" collapsed="false">
      <c r="A6" s="146" t="s">
        <v>251</v>
      </c>
      <c r="B6" s="146"/>
      <c r="C6" s="146"/>
      <c r="D6" s="146"/>
      <c r="E6" s="146"/>
      <c r="F6" s="146"/>
    </row>
    <row r="7" customFormat="false" ht="15" hidden="false" customHeight="true" outlineLevel="0" collapsed="false">
      <c r="A7" s="143" t="s">
        <v>39</v>
      </c>
      <c r="B7" s="143" t="s">
        <v>252</v>
      </c>
      <c r="C7" s="143"/>
      <c r="D7" s="143"/>
      <c r="E7" s="143"/>
      <c r="F7" s="143"/>
    </row>
    <row r="8" customFormat="false" ht="15" hidden="false" customHeight="true" outlineLevel="0" collapsed="false">
      <c r="A8" s="144" t="s">
        <v>253</v>
      </c>
      <c r="B8" s="144"/>
      <c r="C8" s="144"/>
      <c r="D8" s="144"/>
      <c r="E8" s="144"/>
      <c r="F8" s="144"/>
    </row>
    <row r="9" customFormat="false" ht="15" hidden="false" customHeight="true" outlineLevel="0" collapsed="false">
      <c r="A9" s="147" t="s">
        <v>41</v>
      </c>
      <c r="B9" s="143" t="s">
        <v>254</v>
      </c>
      <c r="C9" s="143"/>
      <c r="D9" s="143"/>
      <c r="E9" s="143"/>
      <c r="F9" s="143"/>
    </row>
    <row r="10" customFormat="false" ht="35.25" hidden="false" customHeight="true" outlineLevel="0" collapsed="false">
      <c r="A10" s="148" t="s">
        <v>255</v>
      </c>
      <c r="B10" s="148"/>
      <c r="C10" s="148"/>
      <c r="D10" s="148"/>
      <c r="E10" s="148"/>
      <c r="F10" s="148"/>
    </row>
    <row r="11" customFormat="false" ht="15" hidden="false" customHeight="true" outlineLevel="0" collapsed="false">
      <c r="A11" s="149" t="s">
        <v>256</v>
      </c>
      <c r="B11" s="149"/>
      <c r="C11" s="149"/>
      <c r="D11" s="149"/>
      <c r="E11" s="149"/>
      <c r="F11" s="149"/>
    </row>
    <row r="12" customFormat="false" ht="15" hidden="false" customHeight="true" outlineLevel="0" collapsed="false">
      <c r="A12" s="150" t="s">
        <v>257</v>
      </c>
      <c r="B12" s="150"/>
      <c r="C12" s="150"/>
      <c r="D12" s="150"/>
      <c r="E12" s="150"/>
      <c r="F12" s="150"/>
    </row>
    <row r="13" customFormat="false" ht="15" hidden="false" customHeight="true" outlineLevel="0" collapsed="false">
      <c r="A13" s="151" t="s">
        <v>67</v>
      </c>
      <c r="B13" s="151" t="s">
        <v>258</v>
      </c>
      <c r="C13" s="151"/>
      <c r="D13" s="151"/>
      <c r="E13" s="151"/>
      <c r="F13" s="151"/>
    </row>
    <row r="14" customFormat="false" ht="15" hidden="false" customHeight="true" outlineLevel="0" collapsed="false">
      <c r="A14" s="152" t="s">
        <v>259</v>
      </c>
      <c r="B14" s="152"/>
      <c r="C14" s="152"/>
      <c r="D14" s="152"/>
      <c r="E14" s="152"/>
      <c r="F14" s="152"/>
    </row>
    <row r="15" customFormat="false" ht="15" hidden="false" customHeight="false" outlineLevel="0" collapsed="false">
      <c r="A15" s="152"/>
      <c r="B15" s="152"/>
      <c r="C15" s="152"/>
      <c r="D15" s="152"/>
      <c r="E15" s="152"/>
      <c r="F15" s="152"/>
    </row>
    <row r="16" customFormat="false" ht="15" hidden="false" customHeight="false" outlineLevel="0" collapsed="false">
      <c r="A16" s="152"/>
      <c r="B16" s="152"/>
      <c r="C16" s="152"/>
      <c r="D16" s="152"/>
      <c r="E16" s="152"/>
      <c r="F16" s="152"/>
    </row>
    <row r="17" customFormat="false" ht="23.25" hidden="false" customHeight="true" outlineLevel="0" collapsed="false">
      <c r="A17" s="152" t="s">
        <v>260</v>
      </c>
      <c r="B17" s="152"/>
      <c r="C17" s="152"/>
      <c r="D17" s="152"/>
      <c r="E17" s="152"/>
      <c r="F17" s="152"/>
    </row>
    <row r="18" customFormat="false" ht="33" hidden="false" customHeight="true" outlineLevel="0" collapsed="false">
      <c r="A18" s="152" t="s">
        <v>261</v>
      </c>
      <c r="B18" s="152"/>
      <c r="C18" s="152"/>
      <c r="D18" s="152"/>
      <c r="E18" s="152"/>
      <c r="F18" s="152"/>
    </row>
    <row r="19" customFormat="false" ht="15" hidden="false" customHeight="false" outlineLevel="0" collapsed="false">
      <c r="A19" s="153" t="s">
        <v>262</v>
      </c>
      <c r="B19" s="153"/>
      <c r="C19" s="153"/>
      <c r="D19" s="153"/>
      <c r="E19" s="153"/>
      <c r="F19" s="153"/>
    </row>
    <row r="20" customFormat="false" ht="15" hidden="false" customHeight="false" outlineLevel="0" collapsed="false">
      <c r="A20" s="154" t="s">
        <v>39</v>
      </c>
      <c r="B20" s="154" t="s">
        <v>263</v>
      </c>
      <c r="C20" s="154"/>
      <c r="D20" s="154"/>
      <c r="E20" s="154"/>
      <c r="F20" s="154"/>
    </row>
    <row r="21" customFormat="false" ht="19.4" hidden="false" customHeight="true" outlineLevel="0" collapsed="false">
      <c r="A21" s="144" t="s">
        <v>264</v>
      </c>
      <c r="B21" s="144"/>
      <c r="C21" s="144"/>
      <c r="D21" s="144"/>
      <c r="E21" s="144"/>
      <c r="F21" s="144"/>
    </row>
    <row r="22" customFormat="false" ht="15.75" hidden="false" customHeight="true" outlineLevel="0" collapsed="false">
      <c r="A22" s="155" t="s">
        <v>265</v>
      </c>
      <c r="B22" s="155"/>
      <c r="C22" s="155"/>
      <c r="D22" s="155"/>
      <c r="E22" s="155"/>
      <c r="F22" s="155"/>
    </row>
    <row r="23" customFormat="false" ht="15.75" hidden="false" customHeight="true" outlineLevel="0" collapsed="false">
      <c r="A23" s="154" t="s">
        <v>41</v>
      </c>
      <c r="B23" s="154" t="s">
        <v>266</v>
      </c>
      <c r="C23" s="154"/>
      <c r="D23" s="154"/>
      <c r="E23" s="154"/>
      <c r="F23" s="154"/>
    </row>
    <row r="24" customFormat="false" ht="15.75" hidden="false" customHeight="true" outlineLevel="0" collapsed="false">
      <c r="A24" s="155" t="s">
        <v>267</v>
      </c>
      <c r="B24" s="155"/>
      <c r="C24" s="155"/>
      <c r="D24" s="155"/>
      <c r="E24" s="155"/>
      <c r="F24" s="155"/>
    </row>
    <row r="25" customFormat="false" ht="15.75" hidden="false" customHeight="true" outlineLevel="0" collapsed="false">
      <c r="A25" s="155" t="s">
        <v>268</v>
      </c>
      <c r="B25" s="155"/>
      <c r="C25" s="155"/>
      <c r="D25" s="155"/>
      <c r="E25" s="155"/>
      <c r="F25" s="155"/>
    </row>
    <row r="26" customFormat="false" ht="15.75" hidden="false" customHeight="true" outlineLevel="0" collapsed="false">
      <c r="A26" s="154" t="s">
        <v>43</v>
      </c>
      <c r="B26" s="154" t="s">
        <v>269</v>
      </c>
      <c r="C26" s="154"/>
      <c r="D26" s="154"/>
      <c r="E26" s="154"/>
      <c r="F26" s="154"/>
    </row>
    <row r="27" customFormat="false" ht="15.75" hidden="false" customHeight="true" outlineLevel="0" collapsed="false">
      <c r="A27" s="155" t="s">
        <v>270</v>
      </c>
      <c r="B27" s="155"/>
      <c r="C27" s="155"/>
      <c r="D27" s="155"/>
      <c r="E27" s="155"/>
      <c r="F27" s="155"/>
    </row>
    <row r="28" customFormat="false" ht="15.75" hidden="false" customHeight="true" outlineLevel="0" collapsed="false">
      <c r="A28" s="154" t="s">
        <v>47</v>
      </c>
      <c r="B28" s="154" t="s">
        <v>271</v>
      </c>
      <c r="C28" s="154"/>
      <c r="D28" s="154"/>
      <c r="E28" s="154"/>
      <c r="F28" s="154"/>
    </row>
    <row r="29" customFormat="false" ht="15.75" hidden="false" customHeight="true" outlineLevel="0" collapsed="false">
      <c r="A29" s="155" t="s">
        <v>272</v>
      </c>
      <c r="B29" s="155"/>
      <c r="C29" s="155"/>
      <c r="D29" s="155"/>
      <c r="E29" s="155"/>
      <c r="F29" s="155"/>
    </row>
    <row r="30" customFormat="false" ht="15.75" hidden="false" customHeight="true" outlineLevel="0" collapsed="false">
      <c r="A30" s="156"/>
      <c r="B30" s="156"/>
      <c r="C30" s="156"/>
      <c r="D30" s="156"/>
      <c r="E30" s="156"/>
      <c r="F30" s="156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</row>
    <row r="31" customFormat="false" ht="15.75" hidden="false" customHeight="true" outlineLevel="0" collapsed="false">
      <c r="A31" s="158" t="s">
        <v>273</v>
      </c>
      <c r="B31" s="158"/>
      <c r="C31" s="158"/>
      <c r="D31" s="158"/>
      <c r="E31" s="158"/>
      <c r="F31" s="158"/>
    </row>
    <row r="32" customFormat="false" ht="15.75" hidden="false" customHeight="true" outlineLevel="0" collapsed="false">
      <c r="A32" s="159" t="s">
        <v>39</v>
      </c>
      <c r="B32" s="160" t="s">
        <v>274</v>
      </c>
      <c r="C32" s="160"/>
      <c r="D32" s="160"/>
      <c r="E32" s="160"/>
      <c r="F32" s="160"/>
    </row>
    <row r="33" customFormat="false" ht="15.75" hidden="false" customHeight="true" outlineLevel="0" collapsed="false">
      <c r="A33" s="161" t="s">
        <v>275</v>
      </c>
      <c r="B33" s="161"/>
      <c r="C33" s="161"/>
      <c r="D33" s="161"/>
      <c r="E33" s="161"/>
      <c r="F33" s="161"/>
    </row>
    <row r="34" customFormat="false" ht="57.75" hidden="false" customHeight="true" outlineLevel="0" collapsed="false">
      <c r="A34" s="149" t="s">
        <v>276</v>
      </c>
      <c r="B34" s="149"/>
      <c r="C34" s="149"/>
      <c r="D34" s="149"/>
      <c r="E34" s="149"/>
      <c r="F34" s="149"/>
    </row>
    <row r="35" customFormat="false" ht="15.75" hidden="false" customHeight="true" outlineLevel="0" collapsed="false">
      <c r="A35" s="149"/>
      <c r="B35" s="149"/>
      <c r="C35" s="149"/>
      <c r="D35" s="149"/>
      <c r="E35" s="149"/>
      <c r="F35" s="149"/>
    </row>
    <row r="36" customFormat="false" ht="15.75" hidden="false" customHeight="true" outlineLevel="0" collapsed="false">
      <c r="A36" s="162" t="s">
        <v>41</v>
      </c>
      <c r="B36" s="163" t="s">
        <v>85</v>
      </c>
      <c r="C36" s="163"/>
      <c r="D36" s="163"/>
      <c r="E36" s="163"/>
      <c r="F36" s="163"/>
    </row>
    <row r="37" customFormat="false" ht="15.75" hidden="false" customHeight="true" outlineLevel="0" collapsed="false">
      <c r="A37" s="155" t="s">
        <v>277</v>
      </c>
      <c r="B37" s="155"/>
      <c r="C37" s="155"/>
      <c r="D37" s="155"/>
      <c r="E37" s="155"/>
      <c r="F37" s="155"/>
    </row>
    <row r="38" customFormat="false" ht="15.75" hidden="false" customHeight="true" outlineLevel="0" collapsed="false">
      <c r="A38" s="154" t="s">
        <v>43</v>
      </c>
      <c r="B38" s="164" t="s">
        <v>278</v>
      </c>
      <c r="C38" s="164"/>
      <c r="D38" s="164"/>
      <c r="E38" s="164"/>
      <c r="F38" s="164"/>
    </row>
    <row r="39" customFormat="false" ht="15.75" hidden="false" customHeight="true" outlineLevel="0" collapsed="false">
      <c r="A39" s="161" t="s">
        <v>279</v>
      </c>
      <c r="B39" s="161"/>
      <c r="C39" s="161"/>
      <c r="D39" s="161"/>
      <c r="E39" s="161"/>
      <c r="F39" s="161"/>
    </row>
    <row r="40" customFormat="false" ht="15.75" hidden="false" customHeight="true" outlineLevel="0" collapsed="false">
      <c r="A40" s="165" t="s">
        <v>280</v>
      </c>
      <c r="B40" s="165"/>
      <c r="C40" s="165"/>
      <c r="D40" s="165"/>
      <c r="E40" s="165"/>
      <c r="F40" s="165"/>
    </row>
    <row r="41" customFormat="false" ht="15.75" hidden="false" customHeight="true" outlineLevel="0" collapsed="false">
      <c r="A41" s="166" t="s">
        <v>281</v>
      </c>
      <c r="B41" s="166"/>
      <c r="C41" s="166"/>
      <c r="D41" s="166"/>
      <c r="E41" s="166"/>
      <c r="F41" s="166"/>
    </row>
    <row r="42" customFormat="false" ht="15.75" hidden="false" customHeight="true" outlineLevel="0" collapsed="false">
      <c r="A42" s="159" t="s">
        <v>45</v>
      </c>
      <c r="B42" s="160" t="s">
        <v>282</v>
      </c>
      <c r="C42" s="160"/>
      <c r="D42" s="160"/>
      <c r="E42" s="160"/>
      <c r="F42" s="160"/>
    </row>
    <row r="43" customFormat="false" ht="15.75" hidden="false" customHeight="true" outlineLevel="0" collapsed="false">
      <c r="A43" s="161" t="s">
        <v>283</v>
      </c>
      <c r="B43" s="161"/>
      <c r="C43" s="161"/>
      <c r="D43" s="161"/>
      <c r="E43" s="161"/>
      <c r="F43" s="161"/>
    </row>
    <row r="44" customFormat="false" ht="101.25" hidden="false" customHeight="true" outlineLevel="0" collapsed="false">
      <c r="A44" s="167" t="s">
        <v>284</v>
      </c>
      <c r="B44" s="167"/>
      <c r="C44" s="167"/>
      <c r="D44" s="167"/>
      <c r="E44" s="167"/>
      <c r="F44" s="167"/>
    </row>
    <row r="45" customFormat="false" ht="15.75" hidden="false" customHeight="true" outlineLevel="0" collapsed="false">
      <c r="A45" s="168" t="s">
        <v>47</v>
      </c>
      <c r="B45" s="169" t="s">
        <v>285</v>
      </c>
      <c r="C45" s="169"/>
      <c r="D45" s="169"/>
      <c r="E45" s="169"/>
      <c r="F45" s="169"/>
    </row>
    <row r="46" customFormat="false" ht="15.75" hidden="false" customHeight="true" outlineLevel="0" collapsed="false">
      <c r="A46" s="170" t="s">
        <v>286</v>
      </c>
      <c r="B46" s="170"/>
      <c r="C46" s="170"/>
      <c r="D46" s="170"/>
      <c r="E46" s="170"/>
      <c r="F46" s="170"/>
    </row>
    <row r="47" customFormat="false" ht="15.75" hidden="false" customHeight="true" outlineLevel="0" collapsed="false">
      <c r="A47" s="171"/>
      <c r="B47" s="171"/>
      <c r="C47" s="171"/>
      <c r="D47" s="171"/>
      <c r="E47" s="171"/>
      <c r="F47" s="171"/>
    </row>
    <row r="48" customFormat="false" ht="15.75" hidden="false" customHeight="true" outlineLevel="0" collapsed="false">
      <c r="A48" s="159" t="s">
        <v>49</v>
      </c>
      <c r="B48" s="172" t="s">
        <v>89</v>
      </c>
      <c r="C48" s="172"/>
      <c r="D48" s="172"/>
      <c r="E48" s="172"/>
      <c r="F48" s="172"/>
    </row>
    <row r="49" customFormat="false" ht="15.75" hidden="false" customHeight="true" outlineLevel="0" collapsed="false">
      <c r="A49" s="161" t="s">
        <v>279</v>
      </c>
      <c r="B49" s="161"/>
      <c r="C49" s="161"/>
      <c r="D49" s="161"/>
      <c r="E49" s="161"/>
      <c r="F49" s="161"/>
    </row>
    <row r="50" customFormat="false" ht="15.75" hidden="false" customHeight="true" outlineLevel="0" collapsed="false">
      <c r="A50" s="166" t="s">
        <v>287</v>
      </c>
      <c r="B50" s="166"/>
      <c r="C50" s="166"/>
      <c r="D50" s="166"/>
      <c r="E50" s="166"/>
      <c r="F50" s="166"/>
    </row>
    <row r="51" customFormat="false" ht="15.75" hidden="false" customHeight="true" outlineLevel="0" collapsed="false">
      <c r="A51" s="166" t="s">
        <v>281</v>
      </c>
      <c r="B51" s="166"/>
      <c r="C51" s="166"/>
      <c r="D51" s="166"/>
      <c r="E51" s="166"/>
      <c r="F51" s="166"/>
    </row>
    <row r="52" customFormat="false" ht="15.75" hidden="false" customHeight="true" outlineLevel="0" collapsed="false">
      <c r="A52" s="173" t="s">
        <v>90</v>
      </c>
      <c r="B52" s="173"/>
      <c r="C52" s="173"/>
      <c r="D52" s="173"/>
      <c r="E52" s="173"/>
      <c r="F52" s="173"/>
    </row>
    <row r="53" customFormat="false" ht="15.75" hidden="false" customHeight="true" outlineLevel="0" collapsed="false">
      <c r="A53" s="153" t="s">
        <v>288</v>
      </c>
      <c r="B53" s="153"/>
      <c r="C53" s="153"/>
      <c r="D53" s="153"/>
      <c r="E53" s="153"/>
      <c r="F53" s="153"/>
    </row>
    <row r="54" customFormat="false" ht="15.75" hidden="false" customHeight="true" outlineLevel="0" collapsed="false">
      <c r="A54" s="154" t="s">
        <v>39</v>
      </c>
      <c r="B54" s="154" t="s">
        <v>289</v>
      </c>
      <c r="C54" s="154"/>
      <c r="D54" s="154"/>
      <c r="E54" s="154"/>
      <c r="F54" s="154"/>
    </row>
    <row r="55" customFormat="false" ht="15.75" hidden="false" customHeight="true" outlineLevel="0" collapsed="false">
      <c r="A55" s="170" t="s">
        <v>290</v>
      </c>
      <c r="B55" s="170"/>
      <c r="C55" s="170"/>
      <c r="D55" s="170"/>
      <c r="E55" s="170"/>
      <c r="F55" s="170"/>
    </row>
    <row r="56" customFormat="false" ht="15.75" hidden="false" customHeight="true" outlineLevel="0" collapsed="false">
      <c r="A56" s="166" t="s">
        <v>291</v>
      </c>
      <c r="B56" s="166"/>
      <c r="C56" s="166"/>
      <c r="D56" s="166"/>
      <c r="E56" s="166"/>
      <c r="F56" s="166"/>
    </row>
    <row r="57" customFormat="false" ht="15.75" hidden="false" customHeight="true" outlineLevel="0" collapsed="false">
      <c r="A57" s="164" t="s">
        <v>41</v>
      </c>
      <c r="B57" s="164" t="s">
        <v>292</v>
      </c>
      <c r="C57" s="164"/>
      <c r="D57" s="164"/>
      <c r="E57" s="164"/>
      <c r="F57" s="164"/>
    </row>
    <row r="58" customFormat="false" ht="15" hidden="false" customHeight="true" outlineLevel="0" collapsed="false">
      <c r="A58" s="174" t="s">
        <v>293</v>
      </c>
      <c r="B58" s="174"/>
      <c r="C58" s="174"/>
      <c r="D58" s="174"/>
      <c r="E58" s="174"/>
      <c r="F58" s="174"/>
    </row>
    <row r="59" customFormat="false" ht="15.75" hidden="false" customHeight="true" outlineLevel="0" collapsed="false">
      <c r="A59" s="174"/>
      <c r="B59" s="174"/>
      <c r="C59" s="174"/>
      <c r="D59" s="174"/>
      <c r="E59" s="174"/>
      <c r="F59" s="174"/>
    </row>
    <row r="60" customFormat="false" ht="9" hidden="false" customHeight="true" outlineLevel="0" collapsed="false">
      <c r="A60" s="174"/>
      <c r="B60" s="174"/>
      <c r="C60" s="174"/>
      <c r="D60" s="174"/>
      <c r="E60" s="174"/>
      <c r="F60" s="174"/>
    </row>
    <row r="61" customFormat="false" ht="12" hidden="false" customHeight="true" outlineLevel="0" collapsed="false">
      <c r="A61" s="175" t="s">
        <v>294</v>
      </c>
      <c r="B61" s="175"/>
      <c r="C61" s="175"/>
      <c r="D61" s="175"/>
      <c r="E61" s="175"/>
      <c r="F61" s="175"/>
    </row>
    <row r="62" customFormat="false" ht="15.75" hidden="false" customHeight="true" outlineLevel="0" collapsed="false">
      <c r="A62" s="154" t="s">
        <v>43</v>
      </c>
      <c r="B62" s="154" t="s">
        <v>295</v>
      </c>
      <c r="C62" s="154"/>
      <c r="D62" s="154"/>
      <c r="E62" s="154"/>
      <c r="F62" s="154"/>
    </row>
    <row r="63" customFormat="false" ht="15.75" hidden="false" customHeight="true" outlineLevel="0" collapsed="false">
      <c r="A63" s="161" t="s">
        <v>296</v>
      </c>
      <c r="B63" s="161"/>
      <c r="C63" s="161"/>
      <c r="D63" s="161"/>
      <c r="E63" s="161"/>
      <c r="F63" s="161"/>
    </row>
    <row r="64" customFormat="false" ht="12.75" hidden="false" customHeight="true" outlineLevel="0" collapsed="false">
      <c r="A64" s="166" t="s">
        <v>297</v>
      </c>
      <c r="B64" s="166"/>
      <c r="C64" s="166"/>
      <c r="D64" s="166"/>
      <c r="E64" s="166"/>
      <c r="F64" s="166"/>
    </row>
    <row r="65" customFormat="false" ht="6" hidden="false" customHeight="true" outlineLevel="0" collapsed="false">
      <c r="A65" s="166"/>
      <c r="B65" s="166"/>
      <c r="C65" s="166"/>
      <c r="D65" s="166"/>
      <c r="E65" s="166"/>
      <c r="F65" s="166"/>
    </row>
    <row r="66" customFormat="false" ht="15.75" hidden="false" customHeight="true" outlineLevel="0" collapsed="false">
      <c r="A66" s="154" t="s">
        <v>45</v>
      </c>
      <c r="B66" s="154" t="s">
        <v>298</v>
      </c>
      <c r="C66" s="154"/>
      <c r="D66" s="154"/>
      <c r="E66" s="154"/>
      <c r="F66" s="154"/>
    </row>
    <row r="67" customFormat="false" ht="15.75" hidden="false" customHeight="true" outlineLevel="0" collapsed="false">
      <c r="A67" s="161" t="s">
        <v>299</v>
      </c>
      <c r="B67" s="161"/>
      <c r="C67" s="161"/>
      <c r="D67" s="161"/>
      <c r="E67" s="161"/>
      <c r="F67" s="161"/>
    </row>
    <row r="68" customFormat="false" ht="15" hidden="false" customHeight="true" outlineLevel="0" collapsed="false">
      <c r="A68" s="176" t="s">
        <v>300</v>
      </c>
      <c r="B68" s="176"/>
      <c r="C68" s="176"/>
      <c r="D68" s="176"/>
      <c r="E68" s="176"/>
      <c r="F68" s="176"/>
    </row>
    <row r="69" customFormat="false" ht="15.75" hidden="false" customHeight="true" outlineLevel="0" collapsed="false">
      <c r="A69" s="176"/>
      <c r="B69" s="176"/>
      <c r="C69" s="176"/>
      <c r="D69" s="176"/>
      <c r="E69" s="176"/>
      <c r="F69" s="176"/>
    </row>
    <row r="70" customFormat="false" ht="15.75" hidden="false" customHeight="true" outlineLevel="0" collapsed="false">
      <c r="A70" s="177" t="s">
        <v>47</v>
      </c>
      <c r="B70" s="177" t="s">
        <v>301</v>
      </c>
      <c r="C70" s="177"/>
      <c r="D70" s="177"/>
      <c r="E70" s="177"/>
      <c r="F70" s="177"/>
    </row>
    <row r="71" customFormat="false" ht="15.75" hidden="false" customHeight="true" outlineLevel="0" collapsed="false">
      <c r="A71" s="161" t="s">
        <v>302</v>
      </c>
      <c r="B71" s="161"/>
      <c r="C71" s="161"/>
      <c r="D71" s="161"/>
      <c r="E71" s="161"/>
      <c r="F71" s="161"/>
    </row>
    <row r="72" customFormat="false" ht="15.75" hidden="false" customHeight="true" outlineLevel="0" collapsed="false">
      <c r="A72" s="178" t="s">
        <v>303</v>
      </c>
      <c r="B72" s="178"/>
      <c r="C72" s="178"/>
      <c r="D72" s="178"/>
      <c r="E72" s="178"/>
      <c r="F72" s="178"/>
    </row>
    <row r="73" customFormat="false" ht="1.5" hidden="false" customHeight="true" outlineLevel="0" collapsed="false">
      <c r="A73" s="178"/>
      <c r="B73" s="178"/>
      <c r="C73" s="178"/>
      <c r="D73" s="178"/>
      <c r="E73" s="178"/>
      <c r="F73" s="178"/>
    </row>
    <row r="74" customFormat="false" ht="15.75" hidden="false" customHeight="true" outlineLevel="0" collapsed="false">
      <c r="A74" s="158" t="s">
        <v>304</v>
      </c>
      <c r="B74" s="158"/>
      <c r="C74" s="158"/>
      <c r="D74" s="158"/>
      <c r="E74" s="158"/>
      <c r="F74" s="158"/>
    </row>
    <row r="75" customFormat="false" ht="15.75" hidden="false" customHeight="true" outlineLevel="0" collapsed="false">
      <c r="A75" s="177" t="s">
        <v>39</v>
      </c>
      <c r="B75" s="177" t="s">
        <v>305</v>
      </c>
      <c r="C75" s="177"/>
      <c r="D75" s="177"/>
      <c r="E75" s="177"/>
      <c r="F75" s="177"/>
    </row>
    <row r="76" customFormat="false" ht="15.75" hidden="false" customHeight="true" outlineLevel="0" collapsed="false">
      <c r="A76" s="170" t="s">
        <v>306</v>
      </c>
      <c r="B76" s="170"/>
      <c r="C76" s="170"/>
      <c r="D76" s="170"/>
      <c r="E76" s="170"/>
      <c r="F76" s="170"/>
    </row>
    <row r="77" customFormat="false" ht="15.75" hidden="false" customHeight="true" outlineLevel="0" collapsed="false">
      <c r="A77" s="177" t="s">
        <v>41</v>
      </c>
      <c r="B77" s="177" t="s">
        <v>110</v>
      </c>
      <c r="C77" s="177"/>
      <c r="D77" s="177"/>
      <c r="E77" s="177"/>
      <c r="F77" s="177"/>
    </row>
    <row r="78" customFormat="false" ht="15.75" hidden="false" customHeight="true" outlineLevel="0" collapsed="false">
      <c r="A78" s="170" t="s">
        <v>307</v>
      </c>
      <c r="B78" s="170"/>
      <c r="C78" s="170"/>
      <c r="D78" s="170"/>
      <c r="E78" s="170"/>
      <c r="F78" s="170"/>
    </row>
    <row r="79" customFormat="false" ht="15.75" hidden="false" customHeight="true" outlineLevel="0" collapsed="false">
      <c r="A79" s="177" t="s">
        <v>43</v>
      </c>
      <c r="B79" s="177" t="s">
        <v>111</v>
      </c>
      <c r="C79" s="177"/>
      <c r="D79" s="177"/>
      <c r="E79" s="177"/>
      <c r="F79" s="177"/>
    </row>
    <row r="80" customFormat="false" ht="15.75" hidden="false" customHeight="true" outlineLevel="0" collapsed="false">
      <c r="A80" s="170" t="s">
        <v>308</v>
      </c>
      <c r="B80" s="170"/>
      <c r="C80" s="170"/>
      <c r="D80" s="170"/>
      <c r="E80" s="170"/>
      <c r="F80" s="170"/>
    </row>
    <row r="81" customFormat="false" ht="15.75" hidden="false" customHeight="true" outlineLevel="0" collapsed="false">
      <c r="A81" s="155" t="s">
        <v>309</v>
      </c>
      <c r="B81" s="155"/>
      <c r="C81" s="155"/>
      <c r="D81" s="155"/>
      <c r="E81" s="155"/>
      <c r="F81" s="155"/>
    </row>
    <row r="82" customFormat="false" ht="15.75" hidden="false" customHeight="true" outlineLevel="0" collapsed="false">
      <c r="A82" s="158" t="s">
        <v>310</v>
      </c>
      <c r="B82" s="158"/>
      <c r="C82" s="158"/>
      <c r="D82" s="158"/>
      <c r="E82" s="158"/>
      <c r="F82" s="158"/>
    </row>
    <row r="83" customFormat="false" ht="15.75" hidden="false" customHeight="true" outlineLevel="0" collapsed="false">
      <c r="A83" s="153" t="s">
        <v>311</v>
      </c>
      <c r="B83" s="153"/>
      <c r="C83" s="153"/>
      <c r="D83" s="153"/>
      <c r="E83" s="153"/>
      <c r="F83" s="153"/>
    </row>
    <row r="84" customFormat="false" ht="15.75" hidden="false" customHeight="true" outlineLevel="0" collapsed="false">
      <c r="A84" s="177" t="s">
        <v>39</v>
      </c>
      <c r="B84" s="177" t="s">
        <v>312</v>
      </c>
      <c r="C84" s="177"/>
      <c r="D84" s="177"/>
      <c r="E84" s="177"/>
      <c r="F84" s="177"/>
    </row>
    <row r="85" customFormat="false" ht="15.75" hidden="false" customHeight="true" outlineLevel="0" collapsed="false">
      <c r="A85" s="170" t="s">
        <v>313</v>
      </c>
      <c r="B85" s="170"/>
      <c r="C85" s="170"/>
      <c r="D85" s="170"/>
      <c r="E85" s="170"/>
      <c r="F85" s="170"/>
    </row>
    <row r="86" customFormat="false" ht="9" hidden="false" customHeight="true" outlineLevel="0" collapsed="false">
      <c r="A86" s="170"/>
      <c r="B86" s="170"/>
      <c r="C86" s="170"/>
      <c r="D86" s="170"/>
      <c r="E86" s="170"/>
      <c r="F86" s="170"/>
    </row>
    <row r="87" customFormat="false" ht="15.75" hidden="false" customHeight="true" outlineLevel="0" collapsed="false">
      <c r="A87" s="177" t="s">
        <v>41</v>
      </c>
      <c r="B87" s="177" t="s">
        <v>119</v>
      </c>
      <c r="C87" s="177"/>
      <c r="D87" s="177"/>
      <c r="E87" s="177"/>
      <c r="F87" s="177"/>
    </row>
    <row r="88" customFormat="false" ht="15.75" hidden="false" customHeight="true" outlineLevel="0" collapsed="false">
      <c r="A88" s="170" t="s">
        <v>314</v>
      </c>
      <c r="B88" s="170"/>
      <c r="C88" s="170"/>
      <c r="D88" s="170"/>
      <c r="E88" s="170"/>
      <c r="F88" s="170"/>
    </row>
    <row r="89" customFormat="false" ht="8.25" hidden="false" customHeight="true" outlineLevel="0" collapsed="false">
      <c r="A89" s="170"/>
      <c r="B89" s="170"/>
      <c r="C89" s="170"/>
      <c r="D89" s="170"/>
      <c r="E89" s="170"/>
      <c r="F89" s="170"/>
    </row>
    <row r="90" customFormat="false" ht="15.75" hidden="false" customHeight="true" outlineLevel="0" collapsed="false">
      <c r="A90" s="177" t="s">
        <v>43</v>
      </c>
      <c r="B90" s="177" t="s">
        <v>315</v>
      </c>
      <c r="C90" s="177"/>
      <c r="D90" s="177"/>
      <c r="E90" s="177"/>
      <c r="F90" s="177"/>
    </row>
    <row r="91" customFormat="false" ht="15" hidden="false" customHeight="true" outlineLevel="0" collapsed="false">
      <c r="A91" s="179" t="s">
        <v>316</v>
      </c>
      <c r="B91" s="179"/>
      <c r="C91" s="179"/>
      <c r="D91" s="179"/>
      <c r="E91" s="179"/>
      <c r="F91" s="179"/>
    </row>
    <row r="92" customFormat="false" ht="15.75" hidden="false" customHeight="true" outlineLevel="0" collapsed="false">
      <c r="A92" s="179"/>
      <c r="B92" s="179"/>
      <c r="C92" s="179"/>
      <c r="D92" s="179"/>
      <c r="E92" s="179"/>
      <c r="F92" s="179"/>
    </row>
    <row r="93" customFormat="false" ht="15" hidden="false" customHeight="true" outlineLevel="0" collapsed="false">
      <c r="A93" s="151" t="s">
        <v>43</v>
      </c>
      <c r="B93" s="151" t="s">
        <v>317</v>
      </c>
      <c r="C93" s="151"/>
      <c r="D93" s="151"/>
      <c r="E93" s="151"/>
      <c r="F93" s="151"/>
    </row>
    <row r="94" customFormat="false" ht="21.75" hidden="false" customHeight="true" outlineLevel="0" collapsed="false">
      <c r="A94" s="145" t="s">
        <v>318</v>
      </c>
      <c r="B94" s="145"/>
      <c r="C94" s="145"/>
      <c r="D94" s="145"/>
      <c r="E94" s="145"/>
      <c r="F94" s="145"/>
    </row>
    <row r="95" customFormat="false" ht="15.75" hidden="false" customHeight="true" outlineLevel="0" collapsed="false">
      <c r="A95" s="180"/>
      <c r="B95" s="180"/>
      <c r="C95" s="180"/>
      <c r="D95" s="180"/>
      <c r="E95" s="180"/>
      <c r="F95" s="180"/>
    </row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01" customFormat="false" ht="15.75" hidden="false" customHeight="true" outlineLevel="0" collapsed="false"/>
    <row r="1002" customFormat="false" ht="15.75" hidden="false" customHeight="true" outlineLevel="0" collapsed="false"/>
  </sheetData>
  <mergeCells count="84">
    <mergeCell ref="A1:F1"/>
    <mergeCell ref="A2:F2"/>
    <mergeCell ref="A3:F3"/>
    <mergeCell ref="A4:F4"/>
    <mergeCell ref="A5:F5"/>
    <mergeCell ref="A6:F6"/>
    <mergeCell ref="B7:F7"/>
    <mergeCell ref="A8:F8"/>
    <mergeCell ref="B9:F9"/>
    <mergeCell ref="A10:F10"/>
    <mergeCell ref="A11:F11"/>
    <mergeCell ref="A12:F12"/>
    <mergeCell ref="B13:F13"/>
    <mergeCell ref="A14:F16"/>
    <mergeCell ref="A17:F17"/>
    <mergeCell ref="A18:F18"/>
    <mergeCell ref="A19:F19"/>
    <mergeCell ref="B20:F20"/>
    <mergeCell ref="A21:F21"/>
    <mergeCell ref="A22:F22"/>
    <mergeCell ref="B23:F23"/>
    <mergeCell ref="A24:F24"/>
    <mergeCell ref="A25:F25"/>
    <mergeCell ref="B26:F26"/>
    <mergeCell ref="A27:F27"/>
    <mergeCell ref="B28:F28"/>
    <mergeCell ref="A29:F29"/>
    <mergeCell ref="B30:F30"/>
    <mergeCell ref="A31:F31"/>
    <mergeCell ref="B32:F32"/>
    <mergeCell ref="A33:F33"/>
    <mergeCell ref="A34:F35"/>
    <mergeCell ref="B36:F36"/>
    <mergeCell ref="A37:F37"/>
    <mergeCell ref="B38:F38"/>
    <mergeCell ref="A39:F39"/>
    <mergeCell ref="A40:F40"/>
    <mergeCell ref="A41:F41"/>
    <mergeCell ref="B42:F42"/>
    <mergeCell ref="A43:F43"/>
    <mergeCell ref="A44:F44"/>
    <mergeCell ref="B45:F45"/>
    <mergeCell ref="A46:F46"/>
    <mergeCell ref="A47:F47"/>
    <mergeCell ref="B48:F48"/>
    <mergeCell ref="A49:F49"/>
    <mergeCell ref="A50:F50"/>
    <mergeCell ref="A51:F51"/>
    <mergeCell ref="A52:F52"/>
    <mergeCell ref="A53:F53"/>
    <mergeCell ref="B54:F54"/>
    <mergeCell ref="A55:F55"/>
    <mergeCell ref="A56:F56"/>
    <mergeCell ref="B57:F57"/>
    <mergeCell ref="A58:F60"/>
    <mergeCell ref="A61:F61"/>
    <mergeCell ref="B62:F62"/>
    <mergeCell ref="A63:F63"/>
    <mergeCell ref="A64:F65"/>
    <mergeCell ref="B66:F66"/>
    <mergeCell ref="A67:F67"/>
    <mergeCell ref="A68:F69"/>
    <mergeCell ref="B70:F70"/>
    <mergeCell ref="A71:F71"/>
    <mergeCell ref="A72:F73"/>
    <mergeCell ref="A74:F74"/>
    <mergeCell ref="B75:F75"/>
    <mergeCell ref="A76:F76"/>
    <mergeCell ref="B77:F77"/>
    <mergeCell ref="A78:F78"/>
    <mergeCell ref="B79:F79"/>
    <mergeCell ref="A80:F80"/>
    <mergeCell ref="A81:F81"/>
    <mergeCell ref="A82:F82"/>
    <mergeCell ref="A83:F83"/>
    <mergeCell ref="B84:F84"/>
    <mergeCell ref="A85:F86"/>
    <mergeCell ref="B87:F87"/>
    <mergeCell ref="A88:F89"/>
    <mergeCell ref="B90:F90"/>
    <mergeCell ref="A91:F92"/>
    <mergeCell ref="B93:F93"/>
    <mergeCell ref="A94:F94"/>
    <mergeCell ref="A95:F95"/>
  </mergeCells>
  <printOptions headings="false" gridLines="true" gridLinesSet="true" horizontalCentered="true" verticalCentered="false"/>
  <pageMargins left="0.7" right="0.7" top="0.75" bottom="0.75" header="0.511811023622047" footer="0.511811023622047"/>
  <pageSetup paperSize="9" scale="100" fitToWidth="1" fitToHeight="0" pageOrder="overThenDown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0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3" min="3" style="0" width="27.88"/>
  </cols>
  <sheetData>
    <row r="1" customFormat="false" ht="15" hidden="false" customHeight="false" outlineLevel="0" collapsed="false">
      <c r="A1" s="109" t="s">
        <v>141</v>
      </c>
      <c r="B1" s="109"/>
      <c r="C1" s="109"/>
      <c r="D1" s="109"/>
      <c r="E1" s="109"/>
      <c r="F1" s="109"/>
    </row>
    <row r="2" customFormat="false" ht="15" hidden="false" customHeight="false" outlineLevel="0" collapsed="false">
      <c r="A2" s="110" t="s">
        <v>142</v>
      </c>
      <c r="B2" s="110" t="s">
        <v>143</v>
      </c>
      <c r="C2" s="111" t="s">
        <v>144</v>
      </c>
      <c r="D2" s="111" t="s">
        <v>145</v>
      </c>
      <c r="E2" s="112" t="s">
        <v>146</v>
      </c>
      <c r="F2" s="112" t="s">
        <v>147</v>
      </c>
    </row>
    <row r="3" customFormat="false" ht="15" hidden="false" customHeight="false" outlineLevel="0" collapsed="false">
      <c r="A3" s="113" t="n">
        <v>1</v>
      </c>
      <c r="B3" s="114" t="s">
        <v>148</v>
      </c>
      <c r="C3" s="115" t="s">
        <v>149</v>
      </c>
      <c r="D3" s="116" t="n">
        <v>90</v>
      </c>
      <c r="E3" s="117" t="n">
        <v>22.27</v>
      </c>
      <c r="F3" s="117" t="n">
        <f aca="false">D3*E3</f>
        <v>2004.3</v>
      </c>
    </row>
    <row r="4" customFormat="false" ht="15" hidden="false" customHeight="false" outlineLevel="0" collapsed="false">
      <c r="A4" s="118" t="n">
        <v>2</v>
      </c>
      <c r="B4" s="114" t="s">
        <v>148</v>
      </c>
      <c r="C4" s="115" t="s">
        <v>150</v>
      </c>
      <c r="D4" s="116" t="n">
        <v>90</v>
      </c>
      <c r="E4" s="117" t="n">
        <v>30.3</v>
      </c>
      <c r="F4" s="117" t="n">
        <f aca="false">D4*E4</f>
        <v>2727</v>
      </c>
    </row>
    <row r="5" customFormat="false" ht="15" hidden="false" customHeight="false" outlineLevel="0" collapsed="false">
      <c r="A5" s="113" t="n">
        <v>3</v>
      </c>
      <c r="B5" s="114" t="s">
        <v>148</v>
      </c>
      <c r="C5" s="115" t="s">
        <v>151</v>
      </c>
      <c r="D5" s="119" t="n">
        <v>40</v>
      </c>
      <c r="E5" s="117" t="n">
        <v>49.9</v>
      </c>
      <c r="F5" s="117" t="n">
        <f aca="false">D5*E5</f>
        <v>1996</v>
      </c>
    </row>
    <row r="6" customFormat="false" ht="15" hidden="false" customHeight="false" outlineLevel="0" collapsed="false">
      <c r="A6" s="113" t="n">
        <v>4</v>
      </c>
      <c r="B6" s="114" t="s">
        <v>148</v>
      </c>
      <c r="C6" s="115" t="s">
        <v>152</v>
      </c>
      <c r="D6" s="116" t="n">
        <v>30</v>
      </c>
      <c r="E6" s="117" t="n">
        <v>143.27</v>
      </c>
      <c r="F6" s="117" t="n">
        <f aca="false">D6*E6</f>
        <v>4298.1</v>
      </c>
    </row>
    <row r="7" customFormat="false" ht="15" hidden="false" customHeight="false" outlineLevel="0" collapsed="false">
      <c r="D7" s="4"/>
      <c r="E7" s="120" t="s">
        <v>147</v>
      </c>
      <c r="F7" s="121" t="n">
        <f aca="false">SUM(F3:F6)</f>
        <v>11025.4</v>
      </c>
      <c r="G7" s="4"/>
    </row>
    <row r="8" customFormat="false" ht="28.5" hidden="false" customHeight="true" outlineLevel="0" collapsed="false">
      <c r="D8" s="4"/>
      <c r="E8" s="122" t="s">
        <v>153</v>
      </c>
      <c r="F8" s="121" t="n">
        <f aca="false">SUM(F3:F6)/10/12</f>
        <v>91.87833333</v>
      </c>
    </row>
    <row r="9" customFormat="false" ht="15" hidden="false" customHeight="false" outlineLevel="0" collapsed="false">
      <c r="D9" s="4"/>
    </row>
    <row r="10" customFormat="false" ht="15" hidden="false" customHeight="false" outlineLevel="0" collapsed="false">
      <c r="A10" s="112" t="s">
        <v>154</v>
      </c>
      <c r="B10" s="112"/>
      <c r="C10" s="112"/>
      <c r="D10" s="112"/>
      <c r="E10" s="112"/>
      <c r="F10" s="112"/>
    </row>
    <row r="11" customFormat="false" ht="15" hidden="false" customHeight="false" outlineLevel="0" collapsed="false">
      <c r="A11" s="110" t="s">
        <v>142</v>
      </c>
      <c r="B11" s="110" t="s">
        <v>143</v>
      </c>
      <c r="C11" s="111" t="s">
        <v>144</v>
      </c>
      <c r="D11" s="111" t="s">
        <v>155</v>
      </c>
      <c r="E11" s="112" t="s">
        <v>146</v>
      </c>
      <c r="F11" s="112" t="s">
        <v>147</v>
      </c>
    </row>
    <row r="12" customFormat="false" ht="15" hidden="false" customHeight="false" outlineLevel="0" collapsed="false">
      <c r="A12" s="113" t="n">
        <v>1</v>
      </c>
      <c r="B12" s="114" t="s">
        <v>148</v>
      </c>
      <c r="C12" s="115" t="s">
        <v>156</v>
      </c>
      <c r="D12" s="116" t="n">
        <v>10</v>
      </c>
      <c r="E12" s="117" t="n">
        <v>11.41</v>
      </c>
      <c r="F12" s="117" t="n">
        <f aca="false">D12*E12</f>
        <v>114.1</v>
      </c>
    </row>
    <row r="13" customFormat="false" ht="15" hidden="false" customHeight="false" outlineLevel="0" collapsed="false">
      <c r="A13" s="118" t="n">
        <v>2</v>
      </c>
      <c r="B13" s="114" t="s">
        <v>148</v>
      </c>
      <c r="C13" s="115" t="s">
        <v>157</v>
      </c>
      <c r="D13" s="116" t="n">
        <v>2</v>
      </c>
      <c r="E13" s="117" t="n">
        <v>228.25</v>
      </c>
      <c r="F13" s="117" t="n">
        <f aca="false">D13*E13</f>
        <v>456.5</v>
      </c>
    </row>
    <row r="14" customFormat="false" ht="15" hidden="false" customHeight="false" outlineLevel="0" collapsed="false">
      <c r="A14" s="118" t="n">
        <v>3</v>
      </c>
      <c r="B14" s="114" t="s">
        <v>148</v>
      </c>
      <c r="C14" s="115" t="s">
        <v>158</v>
      </c>
      <c r="D14" s="116" t="n">
        <v>30</v>
      </c>
      <c r="E14" s="117" t="n">
        <v>49.68</v>
      </c>
      <c r="F14" s="117" t="n">
        <f aca="false">D14*E14</f>
        <v>1490.4</v>
      </c>
    </row>
    <row r="15" customFormat="false" ht="15" hidden="false" customHeight="false" outlineLevel="0" collapsed="false">
      <c r="A15" s="118" t="n">
        <v>4</v>
      </c>
      <c r="B15" s="114" t="s">
        <v>148</v>
      </c>
      <c r="C15" s="115" t="s">
        <v>159</v>
      </c>
      <c r="D15" s="116" t="n">
        <v>20</v>
      </c>
      <c r="E15" s="117" t="n">
        <v>43.57</v>
      </c>
      <c r="F15" s="117" t="n">
        <f aca="false">D15*E15</f>
        <v>871.4</v>
      </c>
    </row>
    <row r="16" customFormat="false" ht="15" hidden="false" customHeight="false" outlineLevel="0" collapsed="false">
      <c r="A16" s="118" t="n">
        <v>5</v>
      </c>
      <c r="B16" s="114" t="s">
        <v>148</v>
      </c>
      <c r="C16" s="115" t="s">
        <v>160</v>
      </c>
      <c r="D16" s="116" t="n">
        <v>2</v>
      </c>
      <c r="E16" s="117" t="n">
        <v>13.11</v>
      </c>
      <c r="F16" s="117" t="n">
        <f aca="false">D16*E16</f>
        <v>26.22</v>
      </c>
    </row>
    <row r="17" customFormat="false" ht="15" hidden="false" customHeight="false" outlineLevel="0" collapsed="false">
      <c r="A17" s="118" t="n">
        <v>6</v>
      </c>
      <c r="B17" s="114" t="s">
        <v>148</v>
      </c>
      <c r="C17" s="115" t="s">
        <v>161</v>
      </c>
      <c r="D17" s="116" t="n">
        <v>10</v>
      </c>
      <c r="E17" s="117" t="n">
        <v>19.82</v>
      </c>
      <c r="F17" s="117" t="n">
        <f aca="false">D17*E17</f>
        <v>198.2</v>
      </c>
    </row>
    <row r="18" customFormat="false" ht="15" hidden="false" customHeight="false" outlineLevel="0" collapsed="false">
      <c r="A18" s="118" t="n">
        <v>7</v>
      </c>
      <c r="B18" s="114" t="s">
        <v>148</v>
      </c>
      <c r="C18" s="115" t="s">
        <v>162</v>
      </c>
      <c r="D18" s="116" t="n">
        <v>1</v>
      </c>
      <c r="E18" s="117" t="n">
        <v>271.07</v>
      </c>
      <c r="F18" s="117" t="n">
        <f aca="false">D18*E18</f>
        <v>271.07</v>
      </c>
    </row>
    <row r="19" customFormat="false" ht="15" hidden="false" customHeight="false" outlineLevel="0" collapsed="false">
      <c r="A19" s="118" t="n">
        <v>8</v>
      </c>
      <c r="B19" s="114" t="s">
        <v>148</v>
      </c>
      <c r="C19" s="115" t="s">
        <v>163</v>
      </c>
      <c r="D19" s="116" t="n">
        <v>3</v>
      </c>
      <c r="E19" s="117" t="n">
        <v>102.55</v>
      </c>
      <c r="F19" s="117" t="n">
        <f aca="false">D19*E19</f>
        <v>307.65</v>
      </c>
    </row>
    <row r="20" customFormat="false" ht="15" hidden="false" customHeight="false" outlineLevel="0" collapsed="false">
      <c r="A20" s="118" t="n">
        <v>9</v>
      </c>
      <c r="B20" s="114" t="s">
        <v>148</v>
      </c>
      <c r="C20" s="115" t="s">
        <v>164</v>
      </c>
      <c r="D20" s="116" t="n">
        <v>3</v>
      </c>
      <c r="E20" s="117" t="n">
        <v>4.28</v>
      </c>
      <c r="F20" s="117" t="n">
        <f aca="false">D20*E20</f>
        <v>12.84</v>
      </c>
    </row>
    <row r="21" customFormat="false" ht="15" hidden="false" customHeight="false" outlineLevel="0" collapsed="false">
      <c r="A21" s="118" t="n">
        <v>10</v>
      </c>
      <c r="B21" s="114" t="s">
        <v>148</v>
      </c>
      <c r="C21" s="115" t="s">
        <v>165</v>
      </c>
      <c r="D21" s="116" t="n">
        <v>2</v>
      </c>
      <c r="E21" s="117" t="n">
        <v>24.32</v>
      </c>
      <c r="F21" s="117" t="n">
        <f aca="false">D21*E21</f>
        <v>48.64</v>
      </c>
    </row>
    <row r="22" customFormat="false" ht="15.75" hidden="false" customHeight="true" outlineLevel="0" collapsed="false">
      <c r="A22" s="118" t="n">
        <v>11</v>
      </c>
      <c r="B22" s="114" t="s">
        <v>148</v>
      </c>
      <c r="C22" s="115" t="s">
        <v>166</v>
      </c>
      <c r="D22" s="116" t="n">
        <v>100</v>
      </c>
      <c r="E22" s="117" t="n">
        <v>1.64</v>
      </c>
      <c r="F22" s="117" t="n">
        <f aca="false">D22*E22</f>
        <v>164</v>
      </c>
    </row>
    <row r="23" customFormat="false" ht="15.75" hidden="false" customHeight="true" outlineLevel="0" collapsed="false">
      <c r="A23" s="118" t="n">
        <v>12</v>
      </c>
      <c r="B23" s="114" t="s">
        <v>148</v>
      </c>
      <c r="C23" s="115" t="s">
        <v>167</v>
      </c>
      <c r="D23" s="116" t="n">
        <v>10</v>
      </c>
      <c r="E23" s="117" t="n">
        <v>4</v>
      </c>
      <c r="F23" s="117" t="n">
        <f aca="false">D23*E23</f>
        <v>40</v>
      </c>
    </row>
    <row r="24" customFormat="false" ht="15.75" hidden="false" customHeight="true" outlineLevel="0" collapsed="false">
      <c r="A24" s="118" t="n">
        <v>13</v>
      </c>
      <c r="B24" s="114" t="s">
        <v>148</v>
      </c>
      <c r="C24" s="115" t="s">
        <v>168</v>
      </c>
      <c r="D24" s="123" t="n">
        <v>20</v>
      </c>
      <c r="E24" s="117" t="n">
        <v>1.95</v>
      </c>
      <c r="F24" s="117" t="n">
        <f aca="false">D24*E24</f>
        <v>39</v>
      </c>
    </row>
    <row r="25" customFormat="false" ht="15.75" hidden="false" customHeight="true" outlineLevel="0" collapsed="false">
      <c r="A25" s="118" t="n">
        <v>14</v>
      </c>
      <c r="B25" s="114" t="s">
        <v>148</v>
      </c>
      <c r="C25" s="115" t="s">
        <v>169</v>
      </c>
      <c r="D25" s="123" t="n">
        <v>10</v>
      </c>
      <c r="E25" s="117" t="n">
        <v>12.12</v>
      </c>
      <c r="F25" s="117" t="n">
        <f aca="false">D25*E25</f>
        <v>121.2</v>
      </c>
    </row>
    <row r="26" customFormat="false" ht="15.75" hidden="false" customHeight="true" outlineLevel="0" collapsed="false">
      <c r="A26" s="118" t="n">
        <v>15</v>
      </c>
      <c r="B26" s="114" t="s">
        <v>148</v>
      </c>
      <c r="C26" s="115" t="s">
        <v>170</v>
      </c>
      <c r="D26" s="116" t="n">
        <v>3</v>
      </c>
      <c r="E26" s="117" t="n">
        <v>25.76</v>
      </c>
      <c r="F26" s="117" t="n">
        <f aca="false">D26*E26</f>
        <v>77.28</v>
      </c>
    </row>
    <row r="27" customFormat="false" ht="15.75" hidden="false" customHeight="true" outlineLevel="0" collapsed="false">
      <c r="A27" s="118" t="n">
        <v>16</v>
      </c>
      <c r="B27" s="114" t="s">
        <v>148</v>
      </c>
      <c r="C27" s="115" t="s">
        <v>171</v>
      </c>
      <c r="D27" s="116" t="n">
        <v>10</v>
      </c>
      <c r="E27" s="117" t="n">
        <v>16.33</v>
      </c>
      <c r="F27" s="117" t="n">
        <f aca="false">D27*E27</f>
        <v>163.3</v>
      </c>
    </row>
    <row r="28" customFormat="false" ht="15.75" hidden="false" customHeight="true" outlineLevel="0" collapsed="false">
      <c r="D28" s="4"/>
      <c r="E28" s="120" t="s">
        <v>147</v>
      </c>
      <c r="F28" s="121" t="n">
        <f aca="false">SUM(F12:F27)</f>
        <v>4401.8</v>
      </c>
    </row>
    <row r="29" customFormat="false" ht="15.75" hidden="false" customHeight="true" outlineLevel="0" collapsed="false">
      <c r="D29" s="4"/>
      <c r="E29" s="122" t="s">
        <v>172</v>
      </c>
      <c r="F29" s="121" t="n">
        <f aca="false">SUM(F12:F27)/10/12</f>
        <v>36.68166667</v>
      </c>
    </row>
    <row r="30" customFormat="false" ht="15.75" hidden="false" customHeight="true" outlineLevel="0" collapsed="false">
      <c r="D30" s="4"/>
    </row>
    <row r="31" customFormat="false" ht="15.75" hidden="false" customHeight="true" outlineLevel="0" collapsed="false">
      <c r="D31" s="4"/>
    </row>
    <row r="32" customFormat="false" ht="15.75" hidden="false" customHeight="true" outlineLevel="0" collapsed="false">
      <c r="D32" s="4"/>
    </row>
    <row r="33" customFormat="false" ht="15.75" hidden="false" customHeight="true" outlineLevel="0" collapsed="false">
      <c r="D33" s="4"/>
    </row>
    <row r="34" customFormat="false" ht="15.75" hidden="false" customHeight="true" outlineLevel="0" collapsed="false">
      <c r="D34" s="4"/>
    </row>
    <row r="35" customFormat="false" ht="15.75" hidden="false" customHeight="true" outlineLevel="0" collapsed="false">
      <c r="D35" s="4"/>
    </row>
    <row r="36" customFormat="false" ht="15.75" hidden="false" customHeight="true" outlineLevel="0" collapsed="false">
      <c r="D36" s="4"/>
    </row>
    <row r="37" customFormat="false" ht="15.75" hidden="false" customHeight="true" outlineLevel="0" collapsed="false">
      <c r="D37" s="4"/>
    </row>
    <row r="38" customFormat="false" ht="15.75" hidden="false" customHeight="true" outlineLevel="0" collapsed="false">
      <c r="D38" s="4"/>
    </row>
    <row r="39" customFormat="false" ht="15.75" hidden="false" customHeight="true" outlineLevel="0" collapsed="false">
      <c r="D39" s="4"/>
    </row>
    <row r="40" customFormat="false" ht="15.75" hidden="false" customHeight="true" outlineLevel="0" collapsed="false">
      <c r="D40" s="4"/>
    </row>
    <row r="41" customFormat="false" ht="15.75" hidden="false" customHeight="true" outlineLevel="0" collapsed="false">
      <c r="D41" s="4"/>
    </row>
    <row r="42" customFormat="false" ht="15.75" hidden="false" customHeight="true" outlineLevel="0" collapsed="false">
      <c r="D42" s="4"/>
    </row>
    <row r="43" customFormat="false" ht="15.75" hidden="false" customHeight="true" outlineLevel="0" collapsed="false">
      <c r="D43" s="4"/>
    </row>
    <row r="44" customFormat="false" ht="15.75" hidden="false" customHeight="true" outlineLevel="0" collapsed="false">
      <c r="D44" s="4"/>
    </row>
    <row r="45" customFormat="false" ht="15.75" hidden="false" customHeight="true" outlineLevel="0" collapsed="false">
      <c r="D45" s="4"/>
    </row>
    <row r="46" customFormat="false" ht="15.75" hidden="false" customHeight="true" outlineLevel="0" collapsed="false">
      <c r="D46" s="4"/>
    </row>
    <row r="47" customFormat="false" ht="15.75" hidden="false" customHeight="true" outlineLevel="0" collapsed="false">
      <c r="D47" s="4"/>
    </row>
    <row r="48" customFormat="false" ht="15.75" hidden="false" customHeight="true" outlineLevel="0" collapsed="false">
      <c r="D48" s="4"/>
    </row>
    <row r="49" customFormat="false" ht="15.75" hidden="false" customHeight="true" outlineLevel="0" collapsed="false">
      <c r="D49" s="4"/>
    </row>
    <row r="50" customFormat="false" ht="15.75" hidden="false" customHeight="true" outlineLevel="0" collapsed="false">
      <c r="D50" s="4"/>
    </row>
    <row r="51" customFormat="false" ht="15.75" hidden="false" customHeight="true" outlineLevel="0" collapsed="false">
      <c r="D51" s="4"/>
    </row>
    <row r="52" customFormat="false" ht="15.75" hidden="false" customHeight="true" outlineLevel="0" collapsed="false">
      <c r="D52" s="4"/>
    </row>
    <row r="53" customFormat="false" ht="15.75" hidden="false" customHeight="true" outlineLevel="0" collapsed="false">
      <c r="D53" s="4"/>
    </row>
    <row r="54" customFormat="false" ht="15.75" hidden="false" customHeight="true" outlineLevel="0" collapsed="false">
      <c r="D54" s="4"/>
    </row>
    <row r="55" customFormat="false" ht="15.75" hidden="false" customHeight="true" outlineLevel="0" collapsed="false">
      <c r="D55" s="4"/>
    </row>
    <row r="56" customFormat="false" ht="15.75" hidden="false" customHeight="true" outlineLevel="0" collapsed="false">
      <c r="D56" s="4"/>
    </row>
    <row r="57" customFormat="false" ht="15.75" hidden="false" customHeight="true" outlineLevel="0" collapsed="false">
      <c r="D57" s="4"/>
    </row>
    <row r="58" customFormat="false" ht="15.75" hidden="false" customHeight="true" outlineLevel="0" collapsed="false">
      <c r="D58" s="4"/>
    </row>
    <row r="59" customFormat="false" ht="15.75" hidden="false" customHeight="true" outlineLevel="0" collapsed="false">
      <c r="D59" s="4"/>
    </row>
    <row r="60" customFormat="false" ht="15.75" hidden="false" customHeight="true" outlineLevel="0" collapsed="false">
      <c r="D60" s="4"/>
    </row>
    <row r="61" customFormat="false" ht="15.75" hidden="false" customHeight="true" outlineLevel="0" collapsed="false">
      <c r="D61" s="4"/>
    </row>
    <row r="62" customFormat="false" ht="15.75" hidden="false" customHeight="true" outlineLevel="0" collapsed="false">
      <c r="D62" s="4"/>
    </row>
    <row r="63" customFormat="false" ht="15.75" hidden="false" customHeight="true" outlineLevel="0" collapsed="false">
      <c r="D63" s="4"/>
    </row>
    <row r="64" customFormat="false" ht="15.75" hidden="false" customHeight="true" outlineLevel="0" collapsed="false">
      <c r="D64" s="4"/>
    </row>
    <row r="65" customFormat="false" ht="15.75" hidden="false" customHeight="true" outlineLevel="0" collapsed="false">
      <c r="D65" s="4"/>
    </row>
    <row r="66" customFormat="false" ht="15.75" hidden="false" customHeight="true" outlineLevel="0" collapsed="false">
      <c r="D66" s="4"/>
    </row>
    <row r="67" customFormat="false" ht="15.75" hidden="false" customHeight="true" outlineLevel="0" collapsed="false">
      <c r="D67" s="4"/>
    </row>
    <row r="68" customFormat="false" ht="15.75" hidden="false" customHeight="true" outlineLevel="0" collapsed="false">
      <c r="D68" s="4"/>
    </row>
    <row r="69" customFormat="false" ht="15.75" hidden="false" customHeight="true" outlineLevel="0" collapsed="false">
      <c r="D69" s="4"/>
    </row>
    <row r="70" customFormat="false" ht="15.75" hidden="false" customHeight="true" outlineLevel="0" collapsed="false">
      <c r="D70" s="4"/>
    </row>
    <row r="71" customFormat="false" ht="15.75" hidden="false" customHeight="true" outlineLevel="0" collapsed="false">
      <c r="D71" s="4"/>
    </row>
    <row r="72" customFormat="false" ht="15.75" hidden="false" customHeight="true" outlineLevel="0" collapsed="false">
      <c r="D72" s="4"/>
    </row>
    <row r="73" customFormat="false" ht="15.75" hidden="false" customHeight="true" outlineLevel="0" collapsed="false">
      <c r="D73" s="4"/>
    </row>
    <row r="74" customFormat="false" ht="15.75" hidden="false" customHeight="true" outlineLevel="0" collapsed="false">
      <c r="D74" s="4"/>
    </row>
    <row r="75" customFormat="false" ht="15.75" hidden="false" customHeight="true" outlineLevel="0" collapsed="false">
      <c r="D75" s="4"/>
    </row>
    <row r="76" customFormat="false" ht="15.75" hidden="false" customHeight="true" outlineLevel="0" collapsed="false">
      <c r="D76" s="4"/>
    </row>
    <row r="77" customFormat="false" ht="15.75" hidden="false" customHeight="true" outlineLevel="0" collapsed="false">
      <c r="D77" s="4"/>
    </row>
    <row r="78" customFormat="false" ht="15.75" hidden="false" customHeight="true" outlineLevel="0" collapsed="false">
      <c r="D78" s="4"/>
    </row>
    <row r="79" customFormat="false" ht="15.75" hidden="false" customHeight="true" outlineLevel="0" collapsed="false">
      <c r="D79" s="4"/>
    </row>
    <row r="80" customFormat="false" ht="15.75" hidden="false" customHeight="true" outlineLevel="0" collapsed="false">
      <c r="D80" s="4"/>
    </row>
    <row r="81" customFormat="false" ht="15.75" hidden="false" customHeight="true" outlineLevel="0" collapsed="false">
      <c r="D81" s="4"/>
    </row>
    <row r="82" customFormat="false" ht="15.75" hidden="false" customHeight="true" outlineLevel="0" collapsed="false">
      <c r="D82" s="4"/>
    </row>
    <row r="83" customFormat="false" ht="15.75" hidden="false" customHeight="true" outlineLevel="0" collapsed="false">
      <c r="D83" s="4"/>
    </row>
    <row r="84" customFormat="false" ht="15.75" hidden="false" customHeight="true" outlineLevel="0" collapsed="false">
      <c r="D84" s="4"/>
    </row>
    <row r="85" customFormat="false" ht="15.75" hidden="false" customHeight="true" outlineLevel="0" collapsed="false">
      <c r="D85" s="4"/>
    </row>
    <row r="86" customFormat="false" ht="15.75" hidden="false" customHeight="true" outlineLevel="0" collapsed="false">
      <c r="D86" s="4"/>
    </row>
    <row r="87" customFormat="false" ht="15.75" hidden="false" customHeight="true" outlineLevel="0" collapsed="false">
      <c r="D87" s="4"/>
    </row>
    <row r="88" customFormat="false" ht="15.75" hidden="false" customHeight="true" outlineLevel="0" collapsed="false">
      <c r="D88" s="4"/>
    </row>
    <row r="89" customFormat="false" ht="15.75" hidden="false" customHeight="true" outlineLevel="0" collapsed="false">
      <c r="D89" s="4"/>
    </row>
    <row r="90" customFormat="false" ht="15.75" hidden="false" customHeight="true" outlineLevel="0" collapsed="false">
      <c r="D90" s="4"/>
    </row>
    <row r="91" customFormat="false" ht="15.75" hidden="false" customHeight="true" outlineLevel="0" collapsed="false">
      <c r="D91" s="4"/>
    </row>
    <row r="92" customFormat="false" ht="15.75" hidden="false" customHeight="true" outlineLevel="0" collapsed="false">
      <c r="D92" s="4"/>
    </row>
    <row r="93" customFormat="false" ht="15.75" hidden="false" customHeight="true" outlineLevel="0" collapsed="false">
      <c r="D93" s="4"/>
    </row>
    <row r="94" customFormat="false" ht="15.75" hidden="false" customHeight="true" outlineLevel="0" collapsed="false">
      <c r="D94" s="4"/>
    </row>
    <row r="95" customFormat="false" ht="15.75" hidden="false" customHeight="true" outlineLevel="0" collapsed="false">
      <c r="D95" s="4"/>
    </row>
    <row r="96" customFormat="false" ht="15.75" hidden="false" customHeight="true" outlineLevel="0" collapsed="false">
      <c r="D96" s="4"/>
    </row>
    <row r="97" customFormat="false" ht="15.75" hidden="false" customHeight="true" outlineLevel="0" collapsed="false">
      <c r="D97" s="4"/>
    </row>
    <row r="98" customFormat="false" ht="15.75" hidden="false" customHeight="true" outlineLevel="0" collapsed="false">
      <c r="D98" s="4"/>
    </row>
    <row r="99" customFormat="false" ht="15.75" hidden="false" customHeight="true" outlineLevel="0" collapsed="false">
      <c r="D99" s="4"/>
    </row>
    <row r="100" customFormat="false" ht="15.75" hidden="false" customHeight="true" outlineLevel="0" collapsed="false">
      <c r="D100" s="4"/>
    </row>
    <row r="101" customFormat="false" ht="15.75" hidden="false" customHeight="true" outlineLevel="0" collapsed="false">
      <c r="D101" s="4"/>
    </row>
    <row r="102" customFormat="false" ht="15.75" hidden="false" customHeight="true" outlineLevel="0" collapsed="false">
      <c r="D102" s="4"/>
    </row>
    <row r="103" customFormat="false" ht="15.75" hidden="false" customHeight="true" outlineLevel="0" collapsed="false">
      <c r="D103" s="4"/>
    </row>
    <row r="104" customFormat="false" ht="15.75" hidden="false" customHeight="true" outlineLevel="0" collapsed="false">
      <c r="D104" s="4"/>
    </row>
    <row r="105" customFormat="false" ht="15.75" hidden="false" customHeight="true" outlineLevel="0" collapsed="false">
      <c r="D105" s="4"/>
    </row>
    <row r="106" customFormat="false" ht="15.75" hidden="false" customHeight="true" outlineLevel="0" collapsed="false">
      <c r="D106" s="4"/>
    </row>
    <row r="107" customFormat="false" ht="15.75" hidden="false" customHeight="true" outlineLevel="0" collapsed="false">
      <c r="D107" s="4"/>
    </row>
    <row r="108" customFormat="false" ht="15.75" hidden="false" customHeight="true" outlineLevel="0" collapsed="false">
      <c r="D108" s="4"/>
    </row>
    <row r="109" customFormat="false" ht="15.75" hidden="false" customHeight="true" outlineLevel="0" collapsed="false">
      <c r="D109" s="4"/>
    </row>
    <row r="110" customFormat="false" ht="15.75" hidden="false" customHeight="true" outlineLevel="0" collapsed="false">
      <c r="D110" s="4"/>
    </row>
    <row r="111" customFormat="false" ht="15.75" hidden="false" customHeight="true" outlineLevel="0" collapsed="false">
      <c r="D111" s="4"/>
    </row>
    <row r="112" customFormat="false" ht="15.75" hidden="false" customHeight="true" outlineLevel="0" collapsed="false">
      <c r="D112" s="4"/>
    </row>
    <row r="113" customFormat="false" ht="15.75" hidden="false" customHeight="true" outlineLevel="0" collapsed="false">
      <c r="D113" s="4"/>
    </row>
    <row r="114" customFormat="false" ht="15.75" hidden="false" customHeight="true" outlineLevel="0" collapsed="false">
      <c r="D114" s="4"/>
    </row>
    <row r="115" customFormat="false" ht="15.75" hidden="false" customHeight="true" outlineLevel="0" collapsed="false">
      <c r="D115" s="4"/>
    </row>
    <row r="116" customFormat="false" ht="15.75" hidden="false" customHeight="true" outlineLevel="0" collapsed="false">
      <c r="D116" s="4"/>
    </row>
    <row r="117" customFormat="false" ht="15.75" hidden="false" customHeight="true" outlineLevel="0" collapsed="false">
      <c r="D117" s="4"/>
    </row>
    <row r="118" customFormat="false" ht="15.75" hidden="false" customHeight="true" outlineLevel="0" collapsed="false">
      <c r="D118" s="4"/>
    </row>
    <row r="119" customFormat="false" ht="15.75" hidden="false" customHeight="true" outlineLevel="0" collapsed="false">
      <c r="D119" s="4"/>
    </row>
    <row r="120" customFormat="false" ht="15.75" hidden="false" customHeight="true" outlineLevel="0" collapsed="false">
      <c r="D120" s="4"/>
    </row>
    <row r="121" customFormat="false" ht="15.75" hidden="false" customHeight="true" outlineLevel="0" collapsed="false">
      <c r="D121" s="4"/>
    </row>
    <row r="122" customFormat="false" ht="15.75" hidden="false" customHeight="true" outlineLevel="0" collapsed="false">
      <c r="D122" s="4"/>
    </row>
    <row r="123" customFormat="false" ht="15.75" hidden="false" customHeight="true" outlineLevel="0" collapsed="false">
      <c r="D123" s="4"/>
    </row>
    <row r="124" customFormat="false" ht="15.75" hidden="false" customHeight="true" outlineLevel="0" collapsed="false">
      <c r="D124" s="4"/>
    </row>
    <row r="125" customFormat="false" ht="15.75" hidden="false" customHeight="true" outlineLevel="0" collapsed="false">
      <c r="D125" s="4"/>
    </row>
    <row r="126" customFormat="false" ht="15.75" hidden="false" customHeight="true" outlineLevel="0" collapsed="false">
      <c r="D126" s="4"/>
    </row>
    <row r="127" customFormat="false" ht="15.75" hidden="false" customHeight="true" outlineLevel="0" collapsed="false">
      <c r="D127" s="4"/>
    </row>
    <row r="128" customFormat="false" ht="15.75" hidden="false" customHeight="true" outlineLevel="0" collapsed="false">
      <c r="D128" s="4"/>
    </row>
    <row r="129" customFormat="false" ht="15.75" hidden="false" customHeight="true" outlineLevel="0" collapsed="false">
      <c r="D129" s="4"/>
    </row>
    <row r="130" customFormat="false" ht="15.75" hidden="false" customHeight="true" outlineLevel="0" collapsed="false">
      <c r="D130" s="4"/>
    </row>
    <row r="131" customFormat="false" ht="15.75" hidden="false" customHeight="true" outlineLevel="0" collapsed="false">
      <c r="D131" s="4"/>
    </row>
    <row r="132" customFormat="false" ht="15.75" hidden="false" customHeight="true" outlineLevel="0" collapsed="false">
      <c r="D132" s="4"/>
    </row>
    <row r="133" customFormat="false" ht="15.75" hidden="false" customHeight="true" outlineLevel="0" collapsed="false">
      <c r="D133" s="4"/>
    </row>
    <row r="134" customFormat="false" ht="15.75" hidden="false" customHeight="true" outlineLevel="0" collapsed="false">
      <c r="D134" s="4"/>
    </row>
    <row r="135" customFormat="false" ht="15.75" hidden="false" customHeight="true" outlineLevel="0" collapsed="false">
      <c r="D135" s="4"/>
    </row>
    <row r="136" customFormat="false" ht="15.75" hidden="false" customHeight="true" outlineLevel="0" collapsed="false">
      <c r="D136" s="4"/>
    </row>
    <row r="137" customFormat="false" ht="15.75" hidden="false" customHeight="true" outlineLevel="0" collapsed="false">
      <c r="D137" s="4"/>
    </row>
    <row r="138" customFormat="false" ht="15.75" hidden="false" customHeight="true" outlineLevel="0" collapsed="false">
      <c r="D138" s="4"/>
    </row>
    <row r="139" customFormat="false" ht="15.75" hidden="false" customHeight="true" outlineLevel="0" collapsed="false">
      <c r="D139" s="4"/>
    </row>
    <row r="140" customFormat="false" ht="15.75" hidden="false" customHeight="true" outlineLevel="0" collapsed="false">
      <c r="D140" s="4"/>
    </row>
    <row r="141" customFormat="false" ht="15.75" hidden="false" customHeight="true" outlineLevel="0" collapsed="false">
      <c r="D141" s="4"/>
    </row>
    <row r="142" customFormat="false" ht="15.75" hidden="false" customHeight="true" outlineLevel="0" collapsed="false">
      <c r="D142" s="4"/>
    </row>
    <row r="143" customFormat="false" ht="15.75" hidden="false" customHeight="true" outlineLevel="0" collapsed="false">
      <c r="D143" s="4"/>
    </row>
    <row r="144" customFormat="false" ht="15.75" hidden="false" customHeight="true" outlineLevel="0" collapsed="false">
      <c r="D144" s="4"/>
    </row>
    <row r="145" customFormat="false" ht="15.75" hidden="false" customHeight="true" outlineLevel="0" collapsed="false">
      <c r="D145" s="4"/>
    </row>
    <row r="146" customFormat="false" ht="15.75" hidden="false" customHeight="true" outlineLevel="0" collapsed="false">
      <c r="D146" s="4"/>
    </row>
    <row r="147" customFormat="false" ht="15.75" hidden="false" customHeight="true" outlineLevel="0" collapsed="false">
      <c r="D147" s="4"/>
    </row>
    <row r="148" customFormat="false" ht="15.75" hidden="false" customHeight="true" outlineLevel="0" collapsed="false">
      <c r="D148" s="4"/>
    </row>
    <row r="149" customFormat="false" ht="15.75" hidden="false" customHeight="true" outlineLevel="0" collapsed="false">
      <c r="D149" s="4"/>
    </row>
    <row r="150" customFormat="false" ht="15.75" hidden="false" customHeight="true" outlineLevel="0" collapsed="false">
      <c r="D150" s="4"/>
    </row>
    <row r="151" customFormat="false" ht="15.75" hidden="false" customHeight="true" outlineLevel="0" collapsed="false">
      <c r="D151" s="4"/>
    </row>
    <row r="152" customFormat="false" ht="15.75" hidden="false" customHeight="true" outlineLevel="0" collapsed="false">
      <c r="D152" s="4"/>
    </row>
    <row r="153" customFormat="false" ht="15.75" hidden="false" customHeight="true" outlineLevel="0" collapsed="false">
      <c r="D153" s="4"/>
    </row>
    <row r="154" customFormat="false" ht="15.75" hidden="false" customHeight="true" outlineLevel="0" collapsed="false">
      <c r="D154" s="4"/>
    </row>
    <row r="155" customFormat="false" ht="15.75" hidden="false" customHeight="true" outlineLevel="0" collapsed="false">
      <c r="D155" s="4"/>
    </row>
    <row r="156" customFormat="false" ht="15.75" hidden="false" customHeight="true" outlineLevel="0" collapsed="false">
      <c r="D156" s="4"/>
    </row>
    <row r="157" customFormat="false" ht="15.75" hidden="false" customHeight="true" outlineLevel="0" collapsed="false">
      <c r="D157" s="4"/>
    </row>
    <row r="158" customFormat="false" ht="15.75" hidden="false" customHeight="true" outlineLevel="0" collapsed="false">
      <c r="D158" s="4"/>
    </row>
    <row r="159" customFormat="false" ht="15.75" hidden="false" customHeight="true" outlineLevel="0" collapsed="false">
      <c r="D159" s="4"/>
    </row>
    <row r="160" customFormat="false" ht="15.75" hidden="false" customHeight="true" outlineLevel="0" collapsed="false">
      <c r="D160" s="4"/>
    </row>
    <row r="161" customFormat="false" ht="15.75" hidden="false" customHeight="true" outlineLevel="0" collapsed="false">
      <c r="D161" s="4"/>
    </row>
    <row r="162" customFormat="false" ht="15.75" hidden="false" customHeight="true" outlineLevel="0" collapsed="false">
      <c r="D162" s="4"/>
    </row>
    <row r="163" customFormat="false" ht="15.75" hidden="false" customHeight="true" outlineLevel="0" collapsed="false">
      <c r="D163" s="4"/>
    </row>
    <row r="164" customFormat="false" ht="15.75" hidden="false" customHeight="true" outlineLevel="0" collapsed="false">
      <c r="D164" s="4"/>
    </row>
    <row r="165" customFormat="false" ht="15.75" hidden="false" customHeight="true" outlineLevel="0" collapsed="false">
      <c r="D165" s="4"/>
    </row>
    <row r="166" customFormat="false" ht="15.75" hidden="false" customHeight="true" outlineLevel="0" collapsed="false">
      <c r="D166" s="4"/>
    </row>
    <row r="167" customFormat="false" ht="15.75" hidden="false" customHeight="true" outlineLevel="0" collapsed="false">
      <c r="D167" s="4"/>
    </row>
    <row r="168" customFormat="false" ht="15.75" hidden="false" customHeight="true" outlineLevel="0" collapsed="false">
      <c r="D168" s="4"/>
    </row>
    <row r="169" customFormat="false" ht="15.75" hidden="false" customHeight="true" outlineLevel="0" collapsed="false">
      <c r="D169" s="4"/>
    </row>
    <row r="170" customFormat="false" ht="15.75" hidden="false" customHeight="true" outlineLevel="0" collapsed="false">
      <c r="D170" s="4"/>
    </row>
    <row r="171" customFormat="false" ht="15.75" hidden="false" customHeight="true" outlineLevel="0" collapsed="false">
      <c r="D171" s="4"/>
    </row>
    <row r="172" customFormat="false" ht="15.75" hidden="false" customHeight="true" outlineLevel="0" collapsed="false">
      <c r="D172" s="4"/>
    </row>
    <row r="173" customFormat="false" ht="15.75" hidden="false" customHeight="true" outlineLevel="0" collapsed="false">
      <c r="D173" s="4"/>
    </row>
    <row r="174" customFormat="false" ht="15.75" hidden="false" customHeight="true" outlineLevel="0" collapsed="false">
      <c r="D174" s="4"/>
    </row>
    <row r="175" customFormat="false" ht="15.75" hidden="false" customHeight="true" outlineLevel="0" collapsed="false">
      <c r="D175" s="4"/>
    </row>
    <row r="176" customFormat="false" ht="15.75" hidden="false" customHeight="true" outlineLevel="0" collapsed="false">
      <c r="D176" s="4"/>
    </row>
    <row r="177" customFormat="false" ht="15.75" hidden="false" customHeight="true" outlineLevel="0" collapsed="false">
      <c r="D177" s="4"/>
    </row>
    <row r="178" customFormat="false" ht="15.75" hidden="false" customHeight="true" outlineLevel="0" collapsed="false">
      <c r="D178" s="4"/>
    </row>
    <row r="179" customFormat="false" ht="15.75" hidden="false" customHeight="true" outlineLevel="0" collapsed="false">
      <c r="D179" s="4"/>
    </row>
    <row r="180" customFormat="false" ht="15.75" hidden="false" customHeight="true" outlineLevel="0" collapsed="false">
      <c r="D180" s="4"/>
    </row>
    <row r="181" customFormat="false" ht="15.75" hidden="false" customHeight="true" outlineLevel="0" collapsed="false">
      <c r="D181" s="4"/>
    </row>
    <row r="182" customFormat="false" ht="15.75" hidden="false" customHeight="true" outlineLevel="0" collapsed="false">
      <c r="D182" s="4"/>
    </row>
    <row r="183" customFormat="false" ht="15.75" hidden="false" customHeight="true" outlineLevel="0" collapsed="false">
      <c r="D183" s="4"/>
    </row>
    <row r="184" customFormat="false" ht="15.75" hidden="false" customHeight="true" outlineLevel="0" collapsed="false">
      <c r="D184" s="4"/>
    </row>
    <row r="185" customFormat="false" ht="15.75" hidden="false" customHeight="true" outlineLevel="0" collapsed="false">
      <c r="D185" s="4"/>
    </row>
    <row r="186" customFormat="false" ht="15.75" hidden="false" customHeight="true" outlineLevel="0" collapsed="false">
      <c r="D186" s="4"/>
    </row>
    <row r="187" customFormat="false" ht="15.75" hidden="false" customHeight="true" outlineLevel="0" collapsed="false">
      <c r="D187" s="4"/>
    </row>
    <row r="188" customFormat="false" ht="15.75" hidden="false" customHeight="true" outlineLevel="0" collapsed="false">
      <c r="D188" s="4"/>
    </row>
    <row r="189" customFormat="false" ht="15.75" hidden="false" customHeight="true" outlineLevel="0" collapsed="false">
      <c r="D189" s="4"/>
    </row>
    <row r="190" customFormat="false" ht="15.75" hidden="false" customHeight="true" outlineLevel="0" collapsed="false">
      <c r="D190" s="4"/>
    </row>
    <row r="191" customFormat="false" ht="15.75" hidden="false" customHeight="true" outlineLevel="0" collapsed="false">
      <c r="D191" s="4"/>
    </row>
    <row r="192" customFormat="false" ht="15.75" hidden="false" customHeight="true" outlineLevel="0" collapsed="false">
      <c r="D192" s="4"/>
    </row>
    <row r="193" customFormat="false" ht="15.75" hidden="false" customHeight="true" outlineLevel="0" collapsed="false">
      <c r="D193" s="4"/>
    </row>
    <row r="194" customFormat="false" ht="15.75" hidden="false" customHeight="true" outlineLevel="0" collapsed="false">
      <c r="D194" s="4"/>
    </row>
    <row r="195" customFormat="false" ht="15.75" hidden="false" customHeight="true" outlineLevel="0" collapsed="false">
      <c r="D195" s="4"/>
    </row>
    <row r="196" customFormat="false" ht="15.75" hidden="false" customHeight="true" outlineLevel="0" collapsed="false">
      <c r="D196" s="4"/>
    </row>
    <row r="197" customFormat="false" ht="15.75" hidden="false" customHeight="true" outlineLevel="0" collapsed="false">
      <c r="D197" s="4"/>
    </row>
    <row r="198" customFormat="false" ht="15.75" hidden="false" customHeight="true" outlineLevel="0" collapsed="false">
      <c r="D198" s="4"/>
    </row>
    <row r="199" customFormat="false" ht="15.75" hidden="false" customHeight="true" outlineLevel="0" collapsed="false">
      <c r="D199" s="4"/>
    </row>
    <row r="200" customFormat="false" ht="15.75" hidden="false" customHeight="true" outlineLevel="0" collapsed="false">
      <c r="D200" s="4"/>
    </row>
    <row r="201" customFormat="false" ht="15.75" hidden="false" customHeight="true" outlineLevel="0" collapsed="false">
      <c r="D201" s="4"/>
    </row>
    <row r="202" customFormat="false" ht="15.75" hidden="false" customHeight="true" outlineLevel="0" collapsed="false">
      <c r="D202" s="4"/>
    </row>
    <row r="203" customFormat="false" ht="15.75" hidden="false" customHeight="true" outlineLevel="0" collapsed="false">
      <c r="D203" s="4"/>
    </row>
    <row r="204" customFormat="false" ht="15.75" hidden="false" customHeight="true" outlineLevel="0" collapsed="false">
      <c r="D204" s="4"/>
    </row>
    <row r="205" customFormat="false" ht="15.75" hidden="false" customHeight="true" outlineLevel="0" collapsed="false">
      <c r="D205" s="4"/>
    </row>
    <row r="206" customFormat="false" ht="15.75" hidden="false" customHeight="true" outlineLevel="0" collapsed="false">
      <c r="D206" s="4"/>
    </row>
    <row r="207" customFormat="false" ht="15.75" hidden="false" customHeight="true" outlineLevel="0" collapsed="false">
      <c r="D207" s="4"/>
    </row>
    <row r="208" customFormat="false" ht="15.75" hidden="false" customHeight="true" outlineLevel="0" collapsed="false">
      <c r="D208" s="4"/>
    </row>
    <row r="209" customFormat="false" ht="15.75" hidden="false" customHeight="true" outlineLevel="0" collapsed="false">
      <c r="D209" s="4"/>
    </row>
    <row r="210" customFormat="false" ht="15.75" hidden="false" customHeight="true" outlineLevel="0" collapsed="false">
      <c r="D210" s="4"/>
    </row>
    <row r="211" customFormat="false" ht="15.75" hidden="false" customHeight="true" outlineLevel="0" collapsed="false">
      <c r="D211" s="4"/>
    </row>
    <row r="212" customFormat="false" ht="15.75" hidden="false" customHeight="true" outlineLevel="0" collapsed="false">
      <c r="D212" s="4"/>
    </row>
    <row r="213" customFormat="false" ht="15.75" hidden="false" customHeight="true" outlineLevel="0" collapsed="false">
      <c r="D213" s="4"/>
    </row>
    <row r="214" customFormat="false" ht="15.75" hidden="false" customHeight="true" outlineLevel="0" collapsed="false">
      <c r="D214" s="4"/>
    </row>
    <row r="215" customFormat="false" ht="15.75" hidden="false" customHeight="true" outlineLevel="0" collapsed="false">
      <c r="D215" s="4"/>
    </row>
    <row r="216" customFormat="false" ht="15.75" hidden="false" customHeight="true" outlineLevel="0" collapsed="false">
      <c r="D216" s="4"/>
    </row>
    <row r="217" customFormat="false" ht="15.75" hidden="false" customHeight="true" outlineLevel="0" collapsed="false">
      <c r="D217" s="4"/>
    </row>
    <row r="218" customFormat="false" ht="15.75" hidden="false" customHeight="true" outlineLevel="0" collapsed="false">
      <c r="D218" s="4"/>
    </row>
    <row r="219" customFormat="false" ht="15.75" hidden="false" customHeight="true" outlineLevel="0" collapsed="false">
      <c r="D219" s="4"/>
    </row>
    <row r="220" customFormat="false" ht="15.75" hidden="false" customHeight="true" outlineLevel="0" collapsed="false">
      <c r="D220" s="4"/>
    </row>
    <row r="221" customFormat="false" ht="15.75" hidden="false" customHeight="true" outlineLevel="0" collapsed="false">
      <c r="D221" s="4"/>
    </row>
    <row r="222" customFormat="false" ht="15.75" hidden="false" customHeight="true" outlineLevel="0" collapsed="false">
      <c r="D222" s="4"/>
    </row>
    <row r="223" customFormat="false" ht="15.75" hidden="false" customHeight="true" outlineLevel="0" collapsed="false">
      <c r="D223" s="4"/>
    </row>
    <row r="224" customFormat="false" ht="15.75" hidden="false" customHeight="true" outlineLevel="0" collapsed="false">
      <c r="D224" s="4"/>
    </row>
    <row r="225" customFormat="false" ht="15.75" hidden="false" customHeight="true" outlineLevel="0" collapsed="false">
      <c r="D225" s="4"/>
    </row>
    <row r="226" customFormat="false" ht="15.75" hidden="false" customHeight="true" outlineLevel="0" collapsed="false">
      <c r="D226" s="4"/>
    </row>
    <row r="227" customFormat="false" ht="15.75" hidden="false" customHeight="true" outlineLevel="0" collapsed="false">
      <c r="D227" s="4"/>
    </row>
    <row r="228" customFormat="false" ht="15.75" hidden="false" customHeight="true" outlineLevel="0" collapsed="false">
      <c r="D228" s="4"/>
    </row>
    <row r="229" customFormat="false" ht="15.75" hidden="false" customHeight="true" outlineLevel="0" collapsed="false">
      <c r="D229" s="4"/>
    </row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01" customFormat="false" ht="15.75" hidden="false" customHeight="true" outlineLevel="0" collapsed="false"/>
    <row r="1002" customFormat="false" ht="15.75" hidden="false" customHeight="true" outlineLevel="0" collapsed="false"/>
  </sheetData>
  <mergeCells count="2">
    <mergeCell ref="A1:F1"/>
    <mergeCell ref="A10:F10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7.88"/>
    <col collapsed="false" customWidth="true" hidden="false" outlineLevel="0" max="2" min="2" style="0" width="62.38"/>
    <col collapsed="false" customWidth="true" hidden="false" outlineLevel="0" max="3" min="3" style="0" width="23.25"/>
    <col collapsed="false" customWidth="true" hidden="false" outlineLevel="0" max="4" min="4" style="0" width="12.5"/>
    <col collapsed="false" customWidth="true" hidden="false" outlineLevel="0" max="5" min="5" style="0" width="19.38"/>
    <col collapsed="false" customWidth="true" hidden="false" outlineLevel="0" max="6" min="6" style="0" width="15.63"/>
    <col collapsed="false" customWidth="true" hidden="false" outlineLevel="0" max="7" min="7" style="0" width="15.25"/>
    <col collapsed="false" customWidth="true" hidden="false" outlineLevel="0" max="8" min="8" style="0" width="14.63"/>
    <col collapsed="false" customWidth="true" hidden="false" outlineLevel="0" max="12" min="9" style="0" width="11.5"/>
    <col collapsed="false" customWidth="true" hidden="false" outlineLevel="0" max="25" min="13" style="0" width="8.63"/>
  </cols>
  <sheetData>
    <row r="1" customFormat="false" ht="13.5" hidden="false" customHeight="true" outlineLevel="0" collapsed="false">
      <c r="A1" s="124" t="s">
        <v>173</v>
      </c>
      <c r="B1" s="124"/>
      <c r="C1" s="124"/>
      <c r="D1" s="124"/>
      <c r="E1" s="124"/>
      <c r="F1" s="125"/>
      <c r="G1" s="12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124"/>
      <c r="B2" s="124"/>
      <c r="C2" s="124"/>
      <c r="D2" s="124"/>
      <c r="E2" s="124"/>
      <c r="F2" s="10"/>
      <c r="G2" s="1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124"/>
      <c r="B3" s="124"/>
      <c r="C3" s="124"/>
      <c r="D3" s="124"/>
      <c r="E3" s="124"/>
      <c r="F3" s="5"/>
      <c r="G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124"/>
      <c r="B4" s="124"/>
      <c r="C4" s="124"/>
      <c r="D4" s="124"/>
      <c r="E4" s="124"/>
      <c r="F4" s="126"/>
      <c r="G4" s="12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124"/>
      <c r="B5" s="124"/>
      <c r="C5" s="124"/>
      <c r="D5" s="124"/>
      <c r="E5" s="124"/>
      <c r="F5" s="5"/>
      <c r="G5" s="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124"/>
      <c r="B6" s="124"/>
      <c r="C6" s="124"/>
      <c r="D6" s="124"/>
      <c r="E6" s="124"/>
      <c r="F6" s="5"/>
      <c r="G6" s="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124"/>
      <c r="B7" s="124"/>
      <c r="C7" s="124"/>
      <c r="D7" s="124"/>
      <c r="E7" s="124"/>
      <c r="F7" s="5"/>
      <c r="G7" s="5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124"/>
      <c r="B8" s="124"/>
      <c r="C8" s="124"/>
      <c r="D8" s="124"/>
      <c r="E8" s="124"/>
      <c r="F8" s="5"/>
      <c r="G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3.5" hidden="false" customHeight="true" outlineLevel="0" collapsed="false">
      <c r="A9" s="124"/>
      <c r="B9" s="124"/>
      <c r="C9" s="124"/>
      <c r="D9" s="124"/>
      <c r="E9" s="124"/>
      <c r="F9" s="5"/>
      <c r="G9" s="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3" t="s">
        <v>174</v>
      </c>
      <c r="B10" s="3"/>
      <c r="C10" s="3"/>
      <c r="D10" s="3"/>
      <c r="E10" s="3"/>
      <c r="F10" s="5"/>
      <c r="G10" s="5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2"/>
      <c r="D16" s="9"/>
      <c r="E16" s="2"/>
      <c r="F16" s="5"/>
      <c r="G16" s="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5"/>
      <c r="G18" s="5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11" t="s">
        <v>9</v>
      </c>
      <c r="B19" s="12"/>
      <c r="C19" s="12"/>
      <c r="D19" s="13"/>
      <c r="E19" s="14" t="s">
        <v>10</v>
      </c>
      <c r="F19" s="5"/>
      <c r="G19" s="5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11" t="s">
        <v>11</v>
      </c>
      <c r="B20" s="12"/>
      <c r="C20" s="12"/>
      <c r="D20" s="13"/>
      <c r="E20" s="15" t="s">
        <v>12</v>
      </c>
      <c r="F20" s="5"/>
      <c r="G20" s="5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11" t="s">
        <v>13</v>
      </c>
      <c r="B21" s="12"/>
      <c r="C21" s="12"/>
      <c r="D21" s="13"/>
      <c r="E21" s="14" t="n">
        <v>12</v>
      </c>
      <c r="F21" s="5"/>
      <c r="G21" s="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5"/>
      <c r="G22" s="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17" t="s">
        <v>175</v>
      </c>
      <c r="B24" s="18"/>
      <c r="C24" s="19"/>
      <c r="D24" s="13"/>
      <c r="E24" s="1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17" t="s">
        <v>16</v>
      </c>
      <c r="B25" s="20"/>
      <c r="C25" s="13"/>
      <c r="D25" s="13"/>
      <c r="E25" s="21" t="n">
        <v>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17" t="s">
        <v>17</v>
      </c>
      <c r="B26" s="20"/>
      <c r="C26" s="13"/>
      <c r="D26" s="13"/>
      <c r="E26" s="22" t="n">
        <v>1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3.5" hidden="false" customHeight="true" outlineLevel="0" collapsed="false">
      <c r="A27" s="17" t="s">
        <v>18</v>
      </c>
      <c r="B27" s="20"/>
      <c r="C27" s="13"/>
      <c r="D27" s="13"/>
      <c r="E27" s="23" t="n">
        <v>22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3.5" hidden="false" customHeight="true" outlineLevel="0" collapsed="false">
      <c r="A28" s="17" t="s">
        <v>19</v>
      </c>
      <c r="B28" s="20"/>
      <c r="C28" s="13"/>
      <c r="D28" s="13"/>
      <c r="E28" s="22" t="n">
        <v>44</v>
      </c>
      <c r="F28" s="5"/>
      <c r="G28" s="5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3.5" hidden="false" customHeight="true" outlineLevel="0" collapsed="false">
      <c r="A29" s="17" t="s">
        <v>22</v>
      </c>
      <c r="B29" s="20"/>
      <c r="C29" s="13"/>
      <c r="D29" s="13"/>
      <c r="E29" s="24" t="n">
        <v>4.5</v>
      </c>
      <c r="F29" s="16"/>
      <c r="G29" s="16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3.5" hidden="false" customHeight="true" outlineLevel="0" collapsed="false">
      <c r="A30" s="17" t="s">
        <v>23</v>
      </c>
      <c r="B30" s="20"/>
      <c r="C30" s="13"/>
      <c r="D30" s="13"/>
      <c r="E30" s="24" t="n">
        <v>27.29</v>
      </c>
      <c r="F30" s="5"/>
      <c r="G30" s="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34.5" hidden="false" customHeight="true" outlineLevel="0" collapsed="false">
      <c r="A31" s="28" t="s">
        <v>25</v>
      </c>
      <c r="B31" s="29"/>
      <c r="C31" s="29"/>
      <c r="D31" s="29"/>
      <c r="E31" s="30"/>
      <c r="F31" s="2"/>
      <c r="G31" s="2"/>
      <c r="H31" s="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customFormat="false" ht="13.5" hidden="false" customHeight="true" outlineLevel="0" collapsed="false">
      <c r="A32" s="33" t="n">
        <v>1</v>
      </c>
      <c r="B32" s="34" t="s">
        <v>26</v>
      </c>
      <c r="C32" s="34"/>
      <c r="D32" s="34"/>
      <c r="E32" s="35" t="s">
        <v>176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177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127" t="n">
        <v>2650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3.5" hidden="false" customHeight="true" outlineLevel="0" collapsed="false">
      <c r="A39" s="45" t="n">
        <v>1</v>
      </c>
      <c r="B39" s="46" t="s">
        <v>36</v>
      </c>
      <c r="C39" s="46"/>
      <c r="D39" s="47" t="s">
        <v>37</v>
      </c>
      <c r="E39" s="48" t="s">
        <v>38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3.5" hidden="false" customHeight="true" outlineLevel="0" collapsed="false">
      <c r="A40" s="50" t="s">
        <v>39</v>
      </c>
      <c r="B40" s="51" t="s">
        <v>40</v>
      </c>
      <c r="C40" s="51"/>
      <c r="D40" s="52"/>
      <c r="E40" s="91" t="n">
        <f aca="false">E34</f>
        <v>2650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3.5" hidden="false" customHeight="true" outlineLevel="0" collapsed="false">
      <c r="A41" s="50" t="s">
        <v>41</v>
      </c>
      <c r="B41" s="51" t="s">
        <v>42</v>
      </c>
      <c r="C41" s="51"/>
      <c r="D41" s="54" t="n">
        <v>0</v>
      </c>
      <c r="E41" s="53" t="n">
        <f aca="false">E40*D41</f>
        <v>0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3.5" hidden="false" customHeight="true" outlineLevel="0" collapsed="false">
      <c r="A42" s="50" t="s">
        <v>43</v>
      </c>
      <c r="B42" s="51" t="s">
        <v>178</v>
      </c>
      <c r="C42" s="51"/>
      <c r="D42" s="54" t="n">
        <v>0.2</v>
      </c>
      <c r="E42" s="53" t="n">
        <f aca="false">E40*D42</f>
        <v>530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3.5" hidden="false" customHeight="true" outlineLevel="0" collapsed="false">
      <c r="A43" s="50" t="s">
        <v>45</v>
      </c>
      <c r="B43" s="51" t="s">
        <v>46</v>
      </c>
      <c r="C43" s="51"/>
      <c r="D43" s="54"/>
      <c r="E43" s="53" t="n">
        <v>0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3.5" hidden="false" customHeight="true" outlineLevel="0" collapsed="false">
      <c r="A44" s="50" t="s">
        <v>47</v>
      </c>
      <c r="B44" s="51" t="s">
        <v>48</v>
      </c>
      <c r="C44" s="51"/>
      <c r="D44" s="52"/>
      <c r="E44" s="53" t="n">
        <v>0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3.5" hidden="false" customHeight="true" outlineLevel="0" collapsed="false">
      <c r="A45" s="50" t="s">
        <v>49</v>
      </c>
      <c r="B45" s="51" t="s">
        <v>50</v>
      </c>
      <c r="C45" s="51"/>
      <c r="D45" s="52"/>
      <c r="E45" s="53" t="n">
        <v>0</v>
      </c>
      <c r="F45" s="2"/>
      <c r="G45" s="2"/>
      <c r="H45" s="2"/>
      <c r="I45" s="2"/>
      <c r="J45" s="2"/>
      <c r="K45" s="5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3.5" hidden="false" customHeight="true" outlineLevel="0" collapsed="false">
      <c r="A46" s="45"/>
      <c r="B46" s="46" t="s">
        <v>51</v>
      </c>
      <c r="C46" s="46"/>
      <c r="D46" s="57"/>
      <c r="E46" s="58" t="n">
        <f aca="false">SUM(E40:E45)</f>
        <v>3180</v>
      </c>
      <c r="F46" s="2"/>
      <c r="G46" s="2"/>
      <c r="H46" s="2"/>
      <c r="I46" s="2"/>
      <c r="J46" s="2"/>
      <c r="K46" s="56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3.5" hidden="false" customHeight="true" outlineLevel="0" collapsed="false">
      <c r="A47" s="4"/>
      <c r="B47" s="5"/>
      <c r="C47" s="5"/>
      <c r="D47" s="5"/>
      <c r="E47" s="6"/>
      <c r="F47" s="2"/>
      <c r="G47" s="2"/>
      <c r="H47" s="2"/>
      <c r="I47" s="2"/>
      <c r="J47" s="2"/>
      <c r="K47" s="56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3.5" hidden="false" customHeight="true" outlineLevel="0" collapsed="false">
      <c r="A48" s="4"/>
      <c r="B48" s="5" t="s">
        <v>52</v>
      </c>
      <c r="C48" s="5"/>
      <c r="D48" s="5"/>
      <c r="E48" s="6"/>
      <c r="F48" s="2"/>
      <c r="G48" s="2"/>
      <c r="H48" s="2"/>
      <c r="I48" s="2"/>
      <c r="J48" s="2"/>
      <c r="K48" s="56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3.5" hidden="false" customHeight="true" outlineLevel="0" collapsed="false">
      <c r="A49" s="4"/>
      <c r="B49" s="5" t="s">
        <v>53</v>
      </c>
      <c r="C49" s="5"/>
      <c r="D49" s="5"/>
      <c r="E49" s="6"/>
      <c r="F49" s="2"/>
      <c r="G49" s="2"/>
      <c r="H49" s="2"/>
      <c r="I49" s="2"/>
      <c r="J49" s="2"/>
      <c r="K49" s="56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3.5" hidden="false" customHeight="true" outlineLevel="0" collapsed="false">
      <c r="A50" s="45" t="s">
        <v>54</v>
      </c>
      <c r="B50" s="46" t="s">
        <v>55</v>
      </c>
      <c r="C50" s="46"/>
      <c r="D50" s="47" t="s">
        <v>37</v>
      </c>
      <c r="E50" s="59" t="s">
        <v>38</v>
      </c>
      <c r="F50" s="2"/>
      <c r="G50" s="2"/>
      <c r="H50" s="2"/>
      <c r="I50" s="2"/>
      <c r="J50" s="2"/>
      <c r="K50" s="56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3.5" hidden="false" customHeight="true" outlineLevel="0" collapsed="false">
      <c r="A51" s="50" t="s">
        <v>39</v>
      </c>
      <c r="B51" s="51" t="s">
        <v>56</v>
      </c>
      <c r="C51" s="51"/>
      <c r="D51" s="54" t="n">
        <v>0.0833</v>
      </c>
      <c r="E51" s="53" t="n">
        <f aca="false">E46*D51</f>
        <v>264.894</v>
      </c>
      <c r="F51" s="2"/>
      <c r="G51" s="2"/>
      <c r="H51" s="2"/>
      <c r="I51" s="2"/>
      <c r="J51" s="2"/>
      <c r="K51" s="5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3.5" hidden="false" customHeight="true" outlineLevel="0" collapsed="false">
      <c r="A52" s="60" t="s">
        <v>41</v>
      </c>
      <c r="B52" s="51" t="s">
        <v>57</v>
      </c>
      <c r="C52" s="51"/>
      <c r="D52" s="54" t="n">
        <v>0.1111</v>
      </c>
      <c r="E52" s="53" t="n">
        <f aca="false">E46*$D52</f>
        <v>353.298</v>
      </c>
      <c r="F52" s="2"/>
      <c r="G52" s="2"/>
      <c r="H52" s="2"/>
      <c r="I52" s="61"/>
      <c r="J52" s="61"/>
      <c r="K52" s="62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</row>
    <row r="53" customFormat="false" ht="13.5" hidden="false" customHeight="true" outlineLevel="0" collapsed="false">
      <c r="A53" s="59"/>
      <c r="B53" s="63" t="s">
        <v>51</v>
      </c>
      <c r="C53" s="63"/>
      <c r="D53" s="64"/>
      <c r="E53" s="58" t="n">
        <f aca="false">SUM(E51:E52)</f>
        <v>618.192</v>
      </c>
      <c r="F53" s="2"/>
      <c r="G53" s="2"/>
      <c r="H53" s="2"/>
      <c r="I53" s="2"/>
      <c r="J53" s="2"/>
      <c r="K53" s="56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customFormat="false" ht="13.5" hidden="false" customHeight="true" outlineLevel="0" collapsed="false">
      <c r="A54" s="4"/>
      <c r="B54" s="5"/>
      <c r="C54" s="5"/>
      <c r="D54" s="5"/>
      <c r="E54" s="6"/>
      <c r="F54" s="2"/>
      <c r="G54" s="2"/>
      <c r="H54" s="2"/>
      <c r="I54" s="2"/>
      <c r="J54" s="2"/>
      <c r="K54" s="56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3.5" hidden="false" customHeight="true" outlineLevel="0" collapsed="false">
      <c r="A55" s="4"/>
      <c r="B55" s="5" t="s">
        <v>58</v>
      </c>
      <c r="C55" s="5"/>
      <c r="D55" s="5"/>
      <c r="E55" s="6"/>
      <c r="F55" s="2"/>
      <c r="G55" s="2"/>
      <c r="H55" s="2"/>
      <c r="I55" s="2"/>
      <c r="J55" s="2"/>
      <c r="K55" s="56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3.5" hidden="false" customHeight="true" outlineLevel="0" collapsed="false">
      <c r="A56" s="45" t="s">
        <v>59</v>
      </c>
      <c r="B56" s="46" t="s">
        <v>60</v>
      </c>
      <c r="C56" s="46"/>
      <c r="D56" s="47" t="s">
        <v>37</v>
      </c>
      <c r="E56" s="48" t="s">
        <v>38</v>
      </c>
      <c r="F56" s="2"/>
      <c r="G56" s="2"/>
      <c r="H56" s="2"/>
      <c r="I56" s="2"/>
      <c r="J56" s="2"/>
      <c r="K56" s="56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3.5" hidden="false" customHeight="true" outlineLevel="0" collapsed="false">
      <c r="A57" s="50" t="s">
        <v>39</v>
      </c>
      <c r="B57" s="51" t="s">
        <v>61</v>
      </c>
      <c r="C57" s="51"/>
      <c r="D57" s="54" t="n">
        <v>0.2</v>
      </c>
      <c r="E57" s="53" t="n">
        <f aca="false">($E$46+$E$53)*D57</f>
        <v>759.6384</v>
      </c>
      <c r="F57" s="2"/>
      <c r="G57" s="2"/>
      <c r="H57" s="2"/>
      <c r="I57" s="2"/>
      <c r="J57" s="2"/>
      <c r="K57" s="56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3.5" hidden="false" customHeight="true" outlineLevel="0" collapsed="false">
      <c r="A58" s="50" t="s">
        <v>41</v>
      </c>
      <c r="B58" s="51" t="s">
        <v>62</v>
      </c>
      <c r="C58" s="51"/>
      <c r="D58" s="54" t="n">
        <v>0.025</v>
      </c>
      <c r="E58" s="53" t="n">
        <f aca="false">($E$46+$E$53)*D58</f>
        <v>94.9548</v>
      </c>
      <c r="F58" s="2"/>
      <c r="G58" s="2"/>
      <c r="H58" s="2"/>
      <c r="I58" s="2"/>
      <c r="J58" s="2"/>
      <c r="K58" s="56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3.5" hidden="false" customHeight="true" outlineLevel="0" collapsed="false">
      <c r="A59" s="50" t="s">
        <v>43</v>
      </c>
      <c r="B59" s="51" t="s">
        <v>63</v>
      </c>
      <c r="C59" s="51"/>
      <c r="D59" s="65" t="n">
        <v>0.0239</v>
      </c>
      <c r="E59" s="53" t="n">
        <f aca="false">($E$46+$E$53)*D59</f>
        <v>90.7767888</v>
      </c>
      <c r="F59" s="2"/>
      <c r="G59" s="2"/>
      <c r="H59" s="2"/>
      <c r="I59" s="2"/>
      <c r="J59" s="2"/>
      <c r="K59" s="56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3.5" hidden="false" customHeight="true" outlineLevel="0" collapsed="false">
      <c r="A60" s="50" t="s">
        <v>45</v>
      </c>
      <c r="B60" s="51" t="s">
        <v>64</v>
      </c>
      <c r="C60" s="51"/>
      <c r="D60" s="54" t="n">
        <v>0.015</v>
      </c>
      <c r="E60" s="53" t="n">
        <f aca="false">($E$46+$E$53)*D60</f>
        <v>56.97288</v>
      </c>
      <c r="F60" s="2"/>
      <c r="G60" s="2"/>
      <c r="H60" s="2"/>
      <c r="I60" s="2"/>
      <c r="J60" s="2"/>
      <c r="K60" s="56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3.5" hidden="false" customHeight="true" outlineLevel="0" collapsed="false">
      <c r="A61" s="50" t="s">
        <v>47</v>
      </c>
      <c r="B61" s="51" t="s">
        <v>65</v>
      </c>
      <c r="C61" s="51"/>
      <c r="D61" s="54" t="n">
        <v>0.01</v>
      </c>
      <c r="E61" s="53" t="n">
        <f aca="false">($E$46+$E$53)*D61</f>
        <v>37.98192</v>
      </c>
      <c r="F61" s="2"/>
      <c r="G61" s="2"/>
      <c r="H61" s="2"/>
      <c r="I61" s="2"/>
      <c r="J61" s="2"/>
      <c r="K61" s="56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3.5" hidden="false" customHeight="true" outlineLevel="0" collapsed="false">
      <c r="A62" s="50" t="s">
        <v>49</v>
      </c>
      <c r="B62" s="51" t="s">
        <v>66</v>
      </c>
      <c r="C62" s="51"/>
      <c r="D62" s="54" t="n">
        <v>0.006</v>
      </c>
      <c r="E62" s="53" t="n">
        <f aca="false">($E$46+$E$53)*D62</f>
        <v>22.789152</v>
      </c>
      <c r="F62" s="2"/>
      <c r="G62" s="2"/>
      <c r="H62" s="2"/>
      <c r="I62" s="2"/>
      <c r="J62" s="2"/>
      <c r="K62" s="56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3.5" hidden="false" customHeight="true" outlineLevel="0" collapsed="false">
      <c r="A63" s="50" t="s">
        <v>67</v>
      </c>
      <c r="B63" s="51" t="s">
        <v>68</v>
      </c>
      <c r="C63" s="51"/>
      <c r="D63" s="54" t="n">
        <v>0.002</v>
      </c>
      <c r="E63" s="53" t="n">
        <f aca="false">($E$46+$E$53)*D63</f>
        <v>7.596384</v>
      </c>
      <c r="F63" s="2"/>
      <c r="G63" s="2"/>
      <c r="H63" s="2"/>
      <c r="I63" s="2"/>
      <c r="J63" s="2"/>
      <c r="K63" s="56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3.5" hidden="false" customHeight="true" outlineLevel="0" collapsed="false">
      <c r="A64" s="50" t="s">
        <v>69</v>
      </c>
      <c r="B64" s="51" t="s">
        <v>70</v>
      </c>
      <c r="C64" s="51"/>
      <c r="D64" s="54" t="n">
        <v>0.08</v>
      </c>
      <c r="E64" s="53" t="n">
        <f aca="false">($E$46+$E$53)*D64</f>
        <v>303.85536</v>
      </c>
      <c r="F64" s="2"/>
      <c r="G64" s="2"/>
      <c r="H64" s="2"/>
      <c r="I64" s="2"/>
      <c r="J64" s="2"/>
      <c r="K64" s="56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3.5" hidden="false" customHeight="true" outlineLevel="0" collapsed="false">
      <c r="A65" s="59"/>
      <c r="B65" s="46" t="s">
        <v>51</v>
      </c>
      <c r="C65" s="46"/>
      <c r="D65" s="66" t="n">
        <f aca="false">SUM(D57:D64)</f>
        <v>0.3619</v>
      </c>
      <c r="E65" s="58" t="n">
        <f aca="false">SUM(E57:E64)</f>
        <v>1374.5656848</v>
      </c>
      <c r="F65" s="2"/>
      <c r="G65" s="2"/>
      <c r="H65" s="2"/>
      <c r="I65" s="2"/>
      <c r="J65" s="2"/>
      <c r="K65" s="56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3.5" hidden="false" customHeight="true" outlineLevel="0" collapsed="false">
      <c r="A66" s="4"/>
      <c r="B66" s="5"/>
      <c r="C66" s="5"/>
      <c r="D66" s="5"/>
      <c r="E66" s="67"/>
      <c r="F66" s="2"/>
      <c r="G66" s="2"/>
      <c r="H66" s="2"/>
      <c r="I66" s="2"/>
      <c r="J66" s="2"/>
      <c r="K66" s="56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3.5" hidden="false" customHeight="true" outlineLevel="0" collapsed="false">
      <c r="A67" s="4"/>
      <c r="B67" s="5" t="s">
        <v>71</v>
      </c>
      <c r="C67" s="5"/>
      <c r="D67" s="5"/>
      <c r="E67" s="6"/>
      <c r="F67" s="2"/>
      <c r="G67" s="2"/>
      <c r="H67" s="2"/>
      <c r="I67" s="2"/>
      <c r="J67" s="2"/>
      <c r="K67" s="56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3.5" hidden="false" customHeight="true" outlineLevel="0" collapsed="false">
      <c r="A68" s="45" t="s">
        <v>72</v>
      </c>
      <c r="B68" s="46" t="s">
        <v>73</v>
      </c>
      <c r="C68" s="46"/>
      <c r="D68" s="47" t="s">
        <v>37</v>
      </c>
      <c r="E68" s="45" t="s">
        <v>38</v>
      </c>
      <c r="F68" s="2"/>
      <c r="G68" s="2"/>
      <c r="H68" s="2"/>
      <c r="I68" s="2"/>
      <c r="J68" s="2"/>
      <c r="K68" s="56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13.5" hidden="false" customHeight="true" outlineLevel="0" collapsed="false">
      <c r="A69" s="50" t="s">
        <v>39</v>
      </c>
      <c r="B69" s="68" t="s">
        <v>179</v>
      </c>
      <c r="C69" s="51"/>
      <c r="D69" s="69" t="n">
        <f aca="false">E29</f>
        <v>4.5</v>
      </c>
      <c r="E69" s="53" t="n">
        <f aca="false">IF($E29=0,0,(($E27*2)*$E29)-(E40*0.06))</f>
        <v>39</v>
      </c>
      <c r="F69" s="2"/>
      <c r="G69" s="2"/>
      <c r="H69" s="2"/>
      <c r="I69" s="2"/>
      <c r="J69" s="2"/>
      <c r="K69" s="56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13.5" hidden="false" customHeight="true" outlineLevel="0" collapsed="false">
      <c r="A70" s="50" t="s">
        <v>41</v>
      </c>
      <c r="B70" s="51" t="s">
        <v>180</v>
      </c>
      <c r="C70" s="51"/>
      <c r="D70" s="69" t="n">
        <f aca="false">E30</f>
        <v>27.29</v>
      </c>
      <c r="E70" s="53" t="n">
        <f aca="false">($E27*$E30)-($E27*$E30*0.01)</f>
        <v>594.3762</v>
      </c>
      <c r="F70" s="2"/>
      <c r="G70" s="2"/>
      <c r="H70" s="2"/>
      <c r="I70" s="2"/>
      <c r="J70" s="2"/>
      <c r="K70" s="56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customFormat="false" ht="13.5" hidden="false" customHeight="true" outlineLevel="0" collapsed="false">
      <c r="A71" s="50" t="s">
        <v>43</v>
      </c>
      <c r="B71" s="51" t="s">
        <v>76</v>
      </c>
      <c r="C71" s="51"/>
      <c r="D71" s="76" t="n">
        <v>11</v>
      </c>
      <c r="E71" s="53" t="n">
        <f aca="false">D71</f>
        <v>11</v>
      </c>
      <c r="F71" s="2"/>
      <c r="G71" s="2"/>
      <c r="H71" s="2"/>
      <c r="I71" s="2"/>
      <c r="J71" s="2"/>
      <c r="K71" s="56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3.5" hidden="false" customHeight="true" outlineLevel="0" collapsed="false">
      <c r="A72" s="50" t="s">
        <v>45</v>
      </c>
      <c r="B72" s="51" t="s">
        <v>77</v>
      </c>
      <c r="C72" s="51"/>
      <c r="D72" s="77" t="n">
        <v>0</v>
      </c>
      <c r="E72" s="53" t="n">
        <f aca="false">D72</f>
        <v>0</v>
      </c>
      <c r="F72" s="2"/>
      <c r="G72" s="2"/>
      <c r="H72" s="2"/>
      <c r="I72" s="2"/>
      <c r="J72" s="2"/>
      <c r="K72" s="56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3.5" hidden="false" customHeight="true" outlineLevel="0" collapsed="false">
      <c r="A73" s="50" t="s">
        <v>47</v>
      </c>
      <c r="B73" s="51" t="s">
        <v>78</v>
      </c>
      <c r="C73" s="51"/>
      <c r="D73" s="54" t="n">
        <v>0.07</v>
      </c>
      <c r="E73" s="53" t="n">
        <f aca="false">E46*D73</f>
        <v>222.6</v>
      </c>
      <c r="F73" s="2"/>
      <c r="G73" s="2"/>
      <c r="H73" s="2"/>
      <c r="I73" s="2"/>
      <c r="J73" s="2"/>
      <c r="K73" s="56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3.5" hidden="false" customHeight="true" outlineLevel="0" collapsed="false">
      <c r="A74" s="50" t="s">
        <v>49</v>
      </c>
      <c r="B74" s="51" t="s">
        <v>50</v>
      </c>
      <c r="C74" s="51"/>
      <c r="D74" s="54" t="n">
        <v>0</v>
      </c>
      <c r="E74" s="53" t="n">
        <v>0</v>
      </c>
      <c r="F74" s="2"/>
      <c r="G74" s="2"/>
      <c r="H74" s="2"/>
      <c r="I74" s="2"/>
      <c r="J74" s="2"/>
      <c r="K74" s="56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3.5" hidden="false" customHeight="true" outlineLevel="0" collapsed="false">
      <c r="A75" s="59"/>
      <c r="B75" s="46" t="s">
        <v>51</v>
      </c>
      <c r="C75" s="46"/>
      <c r="D75" s="57"/>
      <c r="E75" s="58" t="n">
        <f aca="false">SUM(E69:E74)</f>
        <v>866.9762</v>
      </c>
      <c r="F75" s="2"/>
      <c r="G75" s="2"/>
      <c r="H75" s="2"/>
      <c r="I75" s="2"/>
      <c r="J75" s="2"/>
      <c r="K75" s="56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3.5" hidden="false" customHeight="true" outlineLevel="0" collapsed="false">
      <c r="A76" s="4"/>
      <c r="B76" s="5"/>
      <c r="C76" s="5"/>
      <c r="D76" s="5"/>
      <c r="E76" s="6"/>
      <c r="F76" s="2"/>
      <c r="G76" s="2"/>
      <c r="H76" s="2"/>
      <c r="I76" s="2"/>
      <c r="J76" s="2"/>
      <c r="K76" s="56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3.5" hidden="false" customHeight="true" outlineLevel="0" collapsed="false">
      <c r="A77" s="5"/>
      <c r="B77" s="5" t="s">
        <v>80</v>
      </c>
      <c r="C77" s="5"/>
      <c r="D77" s="5"/>
      <c r="E77" s="5"/>
      <c r="F77" s="2"/>
      <c r="G77" s="2"/>
      <c r="H77" s="2"/>
      <c r="I77" s="2"/>
      <c r="J77" s="2"/>
      <c r="K77" s="56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3.5" hidden="false" customHeight="true" outlineLevel="0" collapsed="false">
      <c r="A78" s="45" t="n">
        <v>2</v>
      </c>
      <c r="B78" s="46" t="s">
        <v>81</v>
      </c>
      <c r="C78" s="46"/>
      <c r="D78" s="47" t="s">
        <v>37</v>
      </c>
      <c r="E78" s="48" t="s">
        <v>38</v>
      </c>
      <c r="F78" s="2"/>
      <c r="G78" s="2"/>
      <c r="H78" s="2"/>
      <c r="I78" s="2"/>
      <c r="J78" s="2"/>
      <c r="K78" s="56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3.5" hidden="false" customHeight="true" outlineLevel="0" collapsed="false">
      <c r="A79" s="50" t="s">
        <v>54</v>
      </c>
      <c r="B79" s="51" t="s">
        <v>55</v>
      </c>
      <c r="C79" s="51"/>
      <c r="D79" s="52"/>
      <c r="E79" s="53" t="n">
        <f aca="false">E53</f>
        <v>618.192</v>
      </c>
      <c r="F79" s="2"/>
      <c r="G79" s="2"/>
      <c r="H79" s="2"/>
      <c r="I79" s="2"/>
      <c r="J79" s="2"/>
      <c r="K79" s="56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3.5" hidden="false" customHeight="true" outlineLevel="0" collapsed="false">
      <c r="A80" s="50" t="s">
        <v>59</v>
      </c>
      <c r="B80" s="51" t="s">
        <v>60</v>
      </c>
      <c r="C80" s="51"/>
      <c r="D80" s="52"/>
      <c r="E80" s="53" t="n">
        <f aca="false">E65</f>
        <v>1374.565685</v>
      </c>
      <c r="F80" s="2"/>
      <c r="G80" s="2"/>
      <c r="H80" s="2"/>
      <c r="I80" s="2"/>
      <c r="J80" s="2"/>
      <c r="K80" s="56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3.5" hidden="false" customHeight="true" outlineLevel="0" collapsed="false">
      <c r="A81" s="50" t="s">
        <v>72</v>
      </c>
      <c r="B81" s="51" t="s">
        <v>73</v>
      </c>
      <c r="C81" s="51"/>
      <c r="D81" s="52"/>
      <c r="E81" s="53" t="n">
        <f aca="false">E75</f>
        <v>866.9762</v>
      </c>
      <c r="F81" s="2"/>
      <c r="G81" s="2"/>
      <c r="H81" s="2"/>
      <c r="I81" s="2"/>
      <c r="J81" s="2"/>
      <c r="K81" s="5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3.5" hidden="false" customHeight="true" outlineLevel="0" collapsed="false">
      <c r="A82" s="82"/>
      <c r="B82" s="46" t="s">
        <v>51</v>
      </c>
      <c r="C82" s="46"/>
      <c r="D82" s="64"/>
      <c r="E82" s="58" t="n">
        <f aca="false">SUM(E79:E81)</f>
        <v>2859.733885</v>
      </c>
      <c r="F82" s="2"/>
      <c r="G82" s="2"/>
      <c r="H82" s="2"/>
      <c r="I82" s="2"/>
      <c r="J82" s="2"/>
      <c r="K82" s="56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3.5" hidden="false" customHeight="true" outlineLevel="0" collapsed="false">
      <c r="A83" s="5"/>
      <c r="B83" s="5"/>
      <c r="C83" s="5"/>
      <c r="D83" s="5"/>
      <c r="E83" s="5"/>
      <c r="F83" s="2"/>
      <c r="G83" s="2"/>
      <c r="H83" s="2"/>
      <c r="I83" s="2"/>
      <c r="J83" s="2"/>
      <c r="K83" s="56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3.5" hidden="false" customHeight="true" outlineLevel="0" collapsed="false">
      <c r="A84" s="4"/>
      <c r="B84" s="5" t="s">
        <v>82</v>
      </c>
      <c r="C84" s="5"/>
      <c r="D84" s="6"/>
      <c r="E84" s="7"/>
      <c r="F84" s="2"/>
      <c r="G84" s="2"/>
      <c r="H84" s="2"/>
      <c r="I84" s="2"/>
      <c r="J84" s="2"/>
      <c r="K84" s="56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3.5" hidden="false" customHeight="true" outlineLevel="0" collapsed="false">
      <c r="A85" s="45" t="n">
        <v>3</v>
      </c>
      <c r="B85" s="46" t="s">
        <v>83</v>
      </c>
      <c r="C85" s="46"/>
      <c r="D85" s="47" t="s">
        <v>37</v>
      </c>
      <c r="E85" s="45" t="s">
        <v>38</v>
      </c>
      <c r="F85" s="2"/>
      <c r="G85" s="2"/>
      <c r="H85" s="2"/>
      <c r="I85" s="2"/>
      <c r="J85" s="2"/>
      <c r="K85" s="56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3.5" hidden="false" customHeight="true" outlineLevel="0" collapsed="false">
      <c r="A86" s="60" t="s">
        <v>39</v>
      </c>
      <c r="B86" s="51" t="s">
        <v>84</v>
      </c>
      <c r="C86" s="51"/>
      <c r="D86" s="54" t="n">
        <v>0.0042</v>
      </c>
      <c r="E86" s="53" t="n">
        <f aca="false">(E$46+E$53)*$D86</f>
        <v>15.9524064</v>
      </c>
      <c r="F86" s="2"/>
      <c r="G86" s="2"/>
      <c r="H86" s="2"/>
      <c r="I86" s="2"/>
      <c r="J86" s="2"/>
      <c r="K86" s="56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3.5" hidden="false" customHeight="true" outlineLevel="0" collapsed="false">
      <c r="A87" s="60" t="s">
        <v>41</v>
      </c>
      <c r="B87" s="51" t="s">
        <v>85</v>
      </c>
      <c r="C87" s="51"/>
      <c r="D87" s="54" t="n">
        <v>0.000333</v>
      </c>
      <c r="E87" s="53" t="n">
        <f aca="false">(E$46+E$53)*$D87</f>
        <v>1.264797936</v>
      </c>
      <c r="F87" s="2"/>
      <c r="G87" s="2"/>
      <c r="H87" s="2"/>
      <c r="I87" s="2"/>
      <c r="J87" s="2"/>
      <c r="K87" s="56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3.5" hidden="false" customHeight="true" outlineLevel="0" collapsed="false">
      <c r="A88" s="60" t="s">
        <v>43</v>
      </c>
      <c r="B88" s="83" t="s">
        <v>86</v>
      </c>
      <c r="C88" s="83"/>
      <c r="D88" s="54" t="n">
        <v>0.02</v>
      </c>
      <c r="E88" s="53" t="n">
        <f aca="false">(E$46+E$53)*$D88</f>
        <v>75.96384</v>
      </c>
      <c r="F88" s="2"/>
      <c r="G88" s="2"/>
      <c r="H88" s="2"/>
      <c r="I88" s="2"/>
      <c r="J88" s="2"/>
      <c r="K88" s="56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3.5" hidden="false" customHeight="true" outlineLevel="0" collapsed="false">
      <c r="A89" s="60" t="s">
        <v>45</v>
      </c>
      <c r="B89" s="51" t="s">
        <v>87</v>
      </c>
      <c r="C89" s="51"/>
      <c r="D89" s="54" t="n">
        <v>0.0194</v>
      </c>
      <c r="E89" s="53" t="n">
        <f aca="false">(E$46+E$53)*$D89</f>
        <v>73.6849248</v>
      </c>
      <c r="F89" s="2"/>
      <c r="G89" s="2"/>
      <c r="H89" s="2"/>
      <c r="I89" s="2"/>
      <c r="J89" s="2"/>
      <c r="K89" s="56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24.75" hidden="false" customHeight="true" outlineLevel="0" collapsed="false">
      <c r="A90" s="60" t="s">
        <v>47</v>
      </c>
      <c r="B90" s="84" t="s">
        <v>88</v>
      </c>
      <c r="C90" s="51"/>
      <c r="D90" s="85" t="n">
        <f aca="false">D89*D65</f>
        <v>0.00702086</v>
      </c>
      <c r="E90" s="53" t="n">
        <f aca="false">(E$46+E$53)*$D90</f>
        <v>26.66657428512</v>
      </c>
      <c r="F90" s="2"/>
      <c r="G90" s="2"/>
      <c r="H90" s="2"/>
      <c r="I90" s="2"/>
      <c r="J90" s="2"/>
      <c r="K90" s="56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3.5" hidden="false" customHeight="true" outlineLevel="0" collapsed="false">
      <c r="A91" s="60" t="s">
        <v>49</v>
      </c>
      <c r="B91" s="51" t="s">
        <v>89</v>
      </c>
      <c r="C91" s="51"/>
      <c r="D91" s="54" t="n">
        <v>0.02</v>
      </c>
      <c r="E91" s="53" t="n">
        <f aca="false">(E$46+E$53)*$D91</f>
        <v>75.96384</v>
      </c>
      <c r="F91" s="2"/>
      <c r="G91" s="2"/>
      <c r="H91" s="2"/>
      <c r="I91" s="2"/>
      <c r="J91" s="2"/>
      <c r="K91" s="56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3.5" hidden="false" customHeight="true" outlineLevel="0" collapsed="false">
      <c r="A92" s="45"/>
      <c r="B92" s="46" t="s">
        <v>51</v>
      </c>
      <c r="C92" s="46"/>
      <c r="D92" s="66" t="n">
        <f aca="false">SUM(D86:D91)</f>
        <v>0.07095386</v>
      </c>
      <c r="E92" s="86" t="n">
        <f aca="false">SUM(E86:E91)</f>
        <v>269.49638342112</v>
      </c>
      <c r="F92" s="2"/>
      <c r="G92" s="2"/>
      <c r="H92" s="2"/>
      <c r="I92" s="2"/>
      <c r="J92" s="2"/>
      <c r="K92" s="56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3.5" hidden="false" customHeight="true" outlineLevel="0" collapsed="false">
      <c r="A93" s="5"/>
      <c r="B93" s="5"/>
      <c r="C93" s="5"/>
      <c r="D93" s="5"/>
      <c r="E93" s="5"/>
      <c r="F93" s="2"/>
      <c r="G93" s="2"/>
      <c r="H93" s="2"/>
      <c r="I93" s="2"/>
      <c r="J93" s="2"/>
      <c r="K93" s="56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3.5" hidden="false" customHeight="true" outlineLevel="0" collapsed="false">
      <c r="A94" s="5"/>
      <c r="B94" s="5" t="s">
        <v>90</v>
      </c>
      <c r="C94" s="5"/>
      <c r="D94" s="5"/>
      <c r="E94" s="5"/>
      <c r="F94" s="2"/>
      <c r="G94" s="2"/>
      <c r="H94" s="2"/>
      <c r="I94" s="2"/>
      <c r="J94" s="2"/>
      <c r="K94" s="56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3.5" hidden="false" customHeight="true" outlineLevel="0" collapsed="false">
      <c r="A95" s="5"/>
      <c r="B95" s="5" t="s">
        <v>91</v>
      </c>
      <c r="C95" s="5"/>
      <c r="D95" s="5"/>
      <c r="E95" s="5"/>
      <c r="F95" s="2"/>
      <c r="G95" s="2"/>
      <c r="H95" s="2"/>
      <c r="I95" s="2"/>
      <c r="J95" s="2"/>
      <c r="K95" s="56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3.5" hidden="false" customHeight="true" outlineLevel="0" collapsed="false">
      <c r="A96" s="87" t="s">
        <v>92</v>
      </c>
      <c r="B96" s="46" t="s">
        <v>93</v>
      </c>
      <c r="C96" s="46"/>
      <c r="D96" s="47" t="s">
        <v>37</v>
      </c>
      <c r="E96" s="88" t="s">
        <v>38</v>
      </c>
      <c r="F96" s="2"/>
      <c r="G96" s="2"/>
      <c r="H96" s="2"/>
      <c r="I96" s="2"/>
      <c r="J96" s="2"/>
      <c r="K96" s="56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3.5" hidden="false" customHeight="true" outlineLevel="0" collapsed="false">
      <c r="A97" s="60" t="s">
        <v>39</v>
      </c>
      <c r="B97" s="51" t="s">
        <v>94</v>
      </c>
      <c r="C97" s="51"/>
      <c r="D97" s="54" t="n">
        <v>0.0162</v>
      </c>
      <c r="E97" s="53" t="n">
        <f aca="false">E46*D97</f>
        <v>51.516</v>
      </c>
      <c r="F97" s="2"/>
      <c r="G97" s="2"/>
      <c r="H97" s="2"/>
      <c r="I97" s="2"/>
      <c r="J97" s="2"/>
      <c r="K97" s="56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3.5" hidden="false" customHeight="true" outlineLevel="0" collapsed="false">
      <c r="A98" s="60" t="s">
        <v>41</v>
      </c>
      <c r="B98" s="51" t="s">
        <v>95</v>
      </c>
      <c r="C98" s="51"/>
      <c r="D98" s="54" t="n">
        <v>0.0167</v>
      </c>
      <c r="E98" s="53" t="n">
        <f aca="false">E46*D98</f>
        <v>53.106</v>
      </c>
      <c r="F98" s="2"/>
      <c r="G98" s="2"/>
      <c r="H98" s="2"/>
      <c r="I98" s="2"/>
      <c r="J98" s="2"/>
      <c r="K98" s="56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3.5" hidden="false" customHeight="true" outlineLevel="0" collapsed="false">
      <c r="A99" s="60" t="s">
        <v>43</v>
      </c>
      <c r="B99" s="51" t="s">
        <v>96</v>
      </c>
      <c r="C99" s="51"/>
      <c r="D99" s="54" t="n">
        <v>0.0002</v>
      </c>
      <c r="E99" s="53" t="n">
        <f aca="false">E46*D99</f>
        <v>0.636</v>
      </c>
      <c r="F99" s="2"/>
      <c r="G99" s="2"/>
      <c r="H99" s="2"/>
      <c r="I99" s="2"/>
      <c r="J99" s="2"/>
      <c r="K99" s="56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3.5" hidden="false" customHeight="true" outlineLevel="0" collapsed="false">
      <c r="A100" s="60" t="s">
        <v>45</v>
      </c>
      <c r="B100" s="51" t="s">
        <v>97</v>
      </c>
      <c r="C100" s="51"/>
      <c r="D100" s="54" t="n">
        <v>0.0003</v>
      </c>
      <c r="E100" s="53" t="n">
        <f aca="false">E46*D100</f>
        <v>0.954</v>
      </c>
      <c r="F100" s="2"/>
      <c r="G100" s="2"/>
      <c r="H100" s="2"/>
      <c r="I100" s="2"/>
      <c r="J100" s="2"/>
      <c r="K100" s="56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3.5" hidden="false" customHeight="true" outlineLevel="0" collapsed="false">
      <c r="A101" s="60" t="s">
        <v>47</v>
      </c>
      <c r="B101" s="51" t="s">
        <v>98</v>
      </c>
      <c r="C101" s="51"/>
      <c r="D101" s="54" t="n">
        <v>0.0007</v>
      </c>
      <c r="E101" s="53" t="n">
        <f aca="false">E46*D101</f>
        <v>2.226</v>
      </c>
      <c r="F101" s="2"/>
      <c r="G101" s="2"/>
      <c r="H101" s="2"/>
      <c r="I101" s="2"/>
      <c r="J101" s="2"/>
      <c r="K101" s="56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3.5" hidden="false" customHeight="true" outlineLevel="0" collapsed="false">
      <c r="A102" s="60" t="s">
        <v>49</v>
      </c>
      <c r="B102" s="51" t="s">
        <v>99</v>
      </c>
      <c r="C102" s="51"/>
      <c r="D102" s="54" t="n">
        <v>0</v>
      </c>
      <c r="E102" s="53" t="n">
        <f aca="false">E46*D102</f>
        <v>0</v>
      </c>
      <c r="F102" s="2"/>
      <c r="G102" s="2"/>
      <c r="H102" s="2"/>
      <c r="I102" s="2"/>
      <c r="J102" s="2"/>
      <c r="K102" s="56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3.5" hidden="false" customHeight="true" outlineLevel="0" collapsed="false">
      <c r="A103" s="59"/>
      <c r="B103" s="46" t="s">
        <v>51</v>
      </c>
      <c r="C103" s="46"/>
      <c r="D103" s="66" t="n">
        <f aca="false">SUM(D95:D102)</f>
        <v>0.0341</v>
      </c>
      <c r="E103" s="86" t="n">
        <f aca="false">SUM(E97:E102)</f>
        <v>108.438</v>
      </c>
      <c r="F103" s="2"/>
      <c r="G103" s="2"/>
      <c r="H103" s="2"/>
      <c r="I103" s="2"/>
      <c r="J103" s="2"/>
      <c r="K103" s="56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3.5" hidden="false" customHeight="true" outlineLevel="0" collapsed="false">
      <c r="A104" s="5"/>
      <c r="B104" s="5"/>
      <c r="C104" s="5"/>
      <c r="D104" s="5"/>
      <c r="E104" s="5"/>
      <c r="F104" s="2"/>
      <c r="G104" s="2"/>
      <c r="H104" s="2"/>
      <c r="I104" s="2"/>
      <c r="J104" s="2"/>
      <c r="K104" s="56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3.5" hidden="false" customHeight="true" outlineLevel="0" collapsed="false">
      <c r="A105" s="4"/>
      <c r="B105" s="89" t="s">
        <v>100</v>
      </c>
      <c r="C105" s="89"/>
      <c r="D105" s="6"/>
      <c r="E105" s="5"/>
      <c r="F105" s="2"/>
      <c r="G105" s="2"/>
      <c r="H105" s="2"/>
      <c r="I105" s="2"/>
      <c r="J105" s="2"/>
      <c r="K105" s="56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3.5" hidden="false" customHeight="true" outlineLevel="0" collapsed="false">
      <c r="A106" s="45" t="s">
        <v>101</v>
      </c>
      <c r="B106" s="46" t="s">
        <v>102</v>
      </c>
      <c r="C106" s="46"/>
      <c r="D106" s="47" t="s">
        <v>37</v>
      </c>
      <c r="E106" s="45" t="s">
        <v>38</v>
      </c>
      <c r="F106" s="2"/>
      <c r="G106" s="2"/>
      <c r="H106" s="2"/>
      <c r="I106" s="2"/>
      <c r="J106" s="2"/>
      <c r="K106" s="56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3.5" hidden="false" customHeight="true" outlineLevel="0" collapsed="false">
      <c r="A107" s="50" t="s">
        <v>39</v>
      </c>
      <c r="B107" s="51" t="s">
        <v>103</v>
      </c>
      <c r="C107" s="51"/>
      <c r="D107" s="67" t="n">
        <v>0</v>
      </c>
      <c r="E107" s="53" t="n">
        <f aca="false">E46*D107</f>
        <v>0</v>
      </c>
      <c r="F107" s="2"/>
      <c r="G107" s="2"/>
      <c r="H107" s="2"/>
      <c r="I107" s="2"/>
      <c r="J107" s="2"/>
      <c r="K107" s="56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3.5" hidden="false" customHeight="true" outlineLevel="0" collapsed="false">
      <c r="A108" s="45"/>
      <c r="B108" s="46" t="s">
        <v>51</v>
      </c>
      <c r="C108" s="46"/>
      <c r="D108" s="58"/>
      <c r="E108" s="58" t="n">
        <f aca="false">SUM(E107)</f>
        <v>0</v>
      </c>
      <c r="F108" s="2"/>
      <c r="G108" s="2"/>
      <c r="H108" s="2"/>
      <c r="I108" s="2"/>
      <c r="J108" s="2"/>
      <c r="K108" s="56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3.5" hidden="false" customHeight="true" outlineLevel="0" collapsed="false">
      <c r="A109" s="5"/>
      <c r="B109" s="5"/>
      <c r="C109" s="5"/>
      <c r="D109" s="5"/>
      <c r="E109" s="5"/>
      <c r="F109" s="2"/>
      <c r="G109" s="2"/>
      <c r="H109" s="2"/>
      <c r="I109" s="2"/>
      <c r="J109" s="2"/>
      <c r="K109" s="56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3.5" hidden="false" customHeight="true" outlineLevel="0" collapsed="false">
      <c r="A110" s="4"/>
      <c r="B110" s="5" t="s">
        <v>104</v>
      </c>
      <c r="C110" s="5"/>
      <c r="D110" s="6"/>
      <c r="E110" s="5"/>
      <c r="F110" s="2"/>
      <c r="G110" s="2"/>
      <c r="H110" s="2"/>
      <c r="I110" s="2"/>
      <c r="J110" s="2"/>
      <c r="K110" s="56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3.5" hidden="false" customHeight="true" outlineLevel="0" collapsed="false">
      <c r="A111" s="45" t="n">
        <v>4</v>
      </c>
      <c r="B111" s="46" t="s">
        <v>105</v>
      </c>
      <c r="C111" s="46"/>
      <c r="D111" s="47" t="s">
        <v>37</v>
      </c>
      <c r="E111" s="48" t="s">
        <v>38</v>
      </c>
      <c r="F111" s="2"/>
      <c r="G111" s="2"/>
      <c r="H111" s="2"/>
      <c r="I111" s="2"/>
      <c r="J111" s="2"/>
      <c r="K111" s="56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3.5" hidden="false" customHeight="true" outlineLevel="0" collapsed="false">
      <c r="A112" s="50" t="s">
        <v>92</v>
      </c>
      <c r="B112" s="51" t="s">
        <v>106</v>
      </c>
      <c r="C112" s="51"/>
      <c r="D112" s="52"/>
      <c r="E112" s="53" t="n">
        <f aca="false">E103</f>
        <v>108.438</v>
      </c>
      <c r="F112" s="2"/>
      <c r="G112" s="2"/>
      <c r="H112" s="2"/>
      <c r="I112" s="2"/>
      <c r="J112" s="2"/>
      <c r="K112" s="56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3.5" hidden="false" customHeight="true" outlineLevel="0" collapsed="false">
      <c r="A113" s="50" t="s">
        <v>101</v>
      </c>
      <c r="B113" s="51" t="s">
        <v>102</v>
      </c>
      <c r="C113" s="51"/>
      <c r="D113" s="52"/>
      <c r="E113" s="53" t="n">
        <f aca="false">E108</f>
        <v>0</v>
      </c>
      <c r="F113" s="2"/>
      <c r="G113" s="2"/>
      <c r="H113" s="2"/>
      <c r="I113" s="2"/>
      <c r="J113" s="2"/>
      <c r="K113" s="56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3.5" hidden="false" customHeight="true" outlineLevel="0" collapsed="false">
      <c r="A114" s="82"/>
      <c r="B114" s="46" t="s">
        <v>51</v>
      </c>
      <c r="C114" s="46"/>
      <c r="D114" s="64"/>
      <c r="E114" s="58" t="n">
        <f aca="false">SUM(E112:E113)</f>
        <v>108.438</v>
      </c>
      <c r="F114" s="2"/>
      <c r="G114" s="2"/>
      <c r="H114" s="2"/>
      <c r="I114" s="2"/>
      <c r="J114" s="2"/>
      <c r="K114" s="56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3.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56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3.5" hidden="false" customHeight="true" outlineLevel="0" collapsed="false">
      <c r="A116" s="4"/>
      <c r="B116" s="5" t="s">
        <v>107</v>
      </c>
      <c r="C116" s="5"/>
      <c r="D116" s="6"/>
      <c r="E116" s="5"/>
      <c r="F116" s="2"/>
      <c r="G116" s="2"/>
      <c r="H116" s="2"/>
      <c r="I116" s="2"/>
      <c r="J116" s="2"/>
      <c r="K116" s="56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3.5" hidden="false" customHeight="true" outlineLevel="0" collapsed="false">
      <c r="A117" s="45" t="n">
        <v>5</v>
      </c>
      <c r="B117" s="46" t="s">
        <v>108</v>
      </c>
      <c r="C117" s="46"/>
      <c r="D117" s="47" t="s">
        <v>37</v>
      </c>
      <c r="E117" s="48" t="s">
        <v>38</v>
      </c>
      <c r="F117" s="2"/>
      <c r="G117" s="2"/>
      <c r="H117" s="2"/>
      <c r="I117" s="2"/>
      <c r="J117" s="2"/>
      <c r="K117" s="56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3.5" hidden="false" customHeight="true" outlineLevel="0" collapsed="false">
      <c r="A118" s="50" t="s">
        <v>39</v>
      </c>
      <c r="B118" s="51" t="s">
        <v>109</v>
      </c>
      <c r="C118" s="51"/>
      <c r="D118" s="54"/>
      <c r="E118" s="90" t="n">
        <v>91.88</v>
      </c>
      <c r="F118" s="2"/>
      <c r="G118" s="2"/>
      <c r="H118" s="2"/>
      <c r="I118" s="2"/>
      <c r="J118" s="2"/>
      <c r="K118" s="56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3.5" hidden="false" customHeight="true" outlineLevel="0" collapsed="false">
      <c r="A119" s="50" t="s">
        <v>41</v>
      </c>
      <c r="B119" s="51" t="s">
        <v>110</v>
      </c>
      <c r="C119" s="51"/>
      <c r="D119" s="54"/>
      <c r="E119" s="90" t="n">
        <v>0</v>
      </c>
      <c r="F119" s="2"/>
      <c r="G119" s="2"/>
      <c r="H119" s="2"/>
      <c r="I119" s="2"/>
      <c r="J119" s="2"/>
      <c r="K119" s="56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3.5" hidden="false" customHeight="true" outlineLevel="0" collapsed="false">
      <c r="A120" s="50" t="s">
        <v>43</v>
      </c>
      <c r="B120" s="51" t="s">
        <v>111</v>
      </c>
      <c r="C120" s="51"/>
      <c r="D120" s="54"/>
      <c r="E120" s="91" t="n">
        <v>0</v>
      </c>
      <c r="F120" s="2"/>
      <c r="G120" s="2"/>
      <c r="H120" s="2"/>
      <c r="I120" s="2"/>
      <c r="J120" s="2"/>
      <c r="K120" s="56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3.5" hidden="false" customHeight="true" outlineLevel="0" collapsed="false">
      <c r="A121" s="50" t="s">
        <v>45</v>
      </c>
      <c r="B121" s="51" t="s">
        <v>112</v>
      </c>
      <c r="C121" s="51"/>
      <c r="D121" s="54"/>
      <c r="E121" s="90" t="n">
        <f aca="false">Mecâni_Unif_EPIs!F24</f>
        <v>36.34</v>
      </c>
      <c r="F121" s="2"/>
      <c r="G121" s="2"/>
      <c r="H121" s="2"/>
      <c r="I121" s="2"/>
      <c r="J121" s="2"/>
      <c r="K121" s="56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3.5" hidden="false" customHeight="true" outlineLevel="0" collapsed="false">
      <c r="A122" s="59"/>
      <c r="B122" s="46" t="s">
        <v>113</v>
      </c>
      <c r="C122" s="46"/>
      <c r="D122" s="57"/>
      <c r="E122" s="58" t="n">
        <f aca="false">SUM(E118:E121)</f>
        <v>128.22</v>
      </c>
      <c r="F122" s="2"/>
      <c r="G122" s="2"/>
      <c r="H122" s="2"/>
      <c r="I122" s="2"/>
      <c r="J122" s="2"/>
      <c r="K122" s="56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3.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56"/>
      <c r="L123" s="56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3.5" hidden="false" customHeight="true" outlineLevel="0" collapsed="false">
      <c r="A124" s="4"/>
      <c r="B124" s="5" t="s">
        <v>114</v>
      </c>
      <c r="C124" s="5"/>
      <c r="D124" s="6"/>
      <c r="E124" s="5"/>
      <c r="F124" s="2"/>
      <c r="G124" s="2"/>
      <c r="H124" s="2"/>
      <c r="I124" s="2"/>
      <c r="J124" s="2"/>
      <c r="K124" s="2"/>
      <c r="L124" s="56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3.5" hidden="false" customHeight="true" outlineLevel="0" collapsed="false">
      <c r="A125" s="87" t="n">
        <v>6</v>
      </c>
      <c r="B125" s="46" t="s">
        <v>115</v>
      </c>
      <c r="C125" s="46"/>
      <c r="D125" s="47" t="s">
        <v>37</v>
      </c>
      <c r="E125" s="48" t="s">
        <v>38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3.5" hidden="false" customHeight="true" outlineLevel="0" collapsed="false">
      <c r="A126" s="50" t="s">
        <v>39</v>
      </c>
      <c r="B126" s="51" t="s">
        <v>116</v>
      </c>
      <c r="C126" s="51"/>
      <c r="D126" s="54"/>
      <c r="E126" s="53" t="n">
        <f aca="false">(E46+E82+E92+E114+E122)*E127</f>
        <v>243.5070436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3.5" hidden="false" customHeight="true" outlineLevel="0" collapsed="false">
      <c r="A127" s="92" t="s">
        <v>117</v>
      </c>
      <c r="B127" s="93" t="s">
        <v>118</v>
      </c>
      <c r="C127" s="93"/>
      <c r="D127" s="54"/>
      <c r="E127" s="65" t="n">
        <v>0.0372</v>
      </c>
      <c r="F127" s="2"/>
      <c r="G127" s="2"/>
      <c r="H127" s="2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</row>
    <row r="128" customFormat="false" ht="13.5" hidden="false" customHeight="true" outlineLevel="0" collapsed="false">
      <c r="A128" s="50" t="s">
        <v>41</v>
      </c>
      <c r="B128" s="51" t="s">
        <v>119</v>
      </c>
      <c r="C128" s="51"/>
      <c r="D128" s="54"/>
      <c r="E128" s="53" t="n">
        <f aca="false">(E46+E82+E92+E114+E122+E126)*E129</f>
        <v>236.2709569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customFormat="false" ht="13.5" hidden="false" customHeight="true" outlineLevel="0" collapsed="false">
      <c r="A129" s="50" t="s">
        <v>120</v>
      </c>
      <c r="B129" s="51" t="s">
        <v>121</v>
      </c>
      <c r="C129" s="51"/>
      <c r="D129" s="54"/>
      <c r="E129" s="65" t="n">
        <v>0.0348</v>
      </c>
      <c r="F129" s="2"/>
      <c r="G129" s="2"/>
      <c r="H129" s="2"/>
      <c r="I129" s="2"/>
      <c r="J129" s="94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3.5" hidden="false" customHeight="true" outlineLevel="0" collapsed="false">
      <c r="A130" s="50" t="s">
        <v>43</v>
      </c>
      <c r="B130" s="51" t="s">
        <v>122</v>
      </c>
      <c r="C130" s="51"/>
      <c r="D130" s="54" t="n">
        <f aca="false">SUM(D131:D133)</f>
        <v>0.0665</v>
      </c>
      <c r="E130" s="53" t="n">
        <f aca="false">SUM(E131:E133)</f>
        <v>500.4893485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3.5" hidden="false" customHeight="true" outlineLevel="0" collapsed="false">
      <c r="A131" s="50" t="s">
        <v>123</v>
      </c>
      <c r="B131" s="51" t="s">
        <v>124</v>
      </c>
      <c r="C131" s="51"/>
      <c r="D131" s="54" t="n">
        <v>0.0365</v>
      </c>
      <c r="E131" s="53" t="n">
        <f aca="false">((E46+E82+E92+E114+E122+E126+E128)/(1-D130))*D131</f>
        <v>274.70468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3.5" hidden="false" customHeight="true" outlineLevel="0" collapsed="false">
      <c r="A132" s="50" t="s">
        <v>125</v>
      </c>
      <c r="B132" s="51" t="s">
        <v>126</v>
      </c>
      <c r="C132" s="51"/>
      <c r="D132" s="54" t="n">
        <v>0</v>
      </c>
      <c r="E132" s="53" t="n">
        <f aca="false">(E46+E82+E92+E114+E122+E126+E128)*D132</f>
        <v>0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3.5" hidden="false" customHeight="true" outlineLevel="0" collapsed="false">
      <c r="A133" s="50" t="s">
        <v>127</v>
      </c>
      <c r="B133" s="51" t="s">
        <v>128</v>
      </c>
      <c r="C133" s="51"/>
      <c r="D133" s="54" t="n">
        <v>0.03</v>
      </c>
      <c r="E133" s="53" t="n">
        <f aca="false">((E46+E82+E92+E114+E122+E126+E128)/(1-D130))*D133</f>
        <v>225.7846685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3.5" hidden="false" customHeight="true" outlineLevel="0" collapsed="false">
      <c r="A134" s="45"/>
      <c r="B134" s="46" t="s">
        <v>51</v>
      </c>
      <c r="C134" s="46"/>
      <c r="D134" s="95" t="n">
        <f aca="false">SUM(D131:D133)</f>
        <v>0.0665</v>
      </c>
      <c r="E134" s="86" t="n">
        <f aca="false">SUM(E126:E130)</f>
        <v>980.339349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3.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3.5" hidden="false" customHeight="true" outlineLevel="0" collapsed="false">
      <c r="A136" s="3" t="s">
        <v>129</v>
      </c>
      <c r="B136" s="3"/>
      <c r="C136" s="3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3.5" hidden="false" customHeight="true" outlineLevel="0" collapsed="false">
      <c r="A137" s="4"/>
      <c r="B137" s="96"/>
      <c r="C137" s="96"/>
      <c r="D137" s="96"/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3.5" hidden="false" customHeight="true" outlineLevel="0" collapsed="false">
      <c r="A138" s="97"/>
      <c r="B138" s="46" t="s">
        <v>130</v>
      </c>
      <c r="C138" s="46"/>
      <c r="D138" s="87"/>
      <c r="E138" s="47" t="s">
        <v>131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3.5" hidden="false" customHeight="true" outlineLevel="0" collapsed="false">
      <c r="A139" s="98" t="s">
        <v>39</v>
      </c>
      <c r="B139" s="51" t="s">
        <v>35</v>
      </c>
      <c r="C139" s="51"/>
      <c r="D139" s="99"/>
      <c r="E139" s="53" t="n">
        <f aca="false">E46</f>
        <v>3180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3.5" hidden="false" customHeight="true" outlineLevel="0" collapsed="false">
      <c r="A140" s="98" t="s">
        <v>41</v>
      </c>
      <c r="B140" s="51" t="s">
        <v>52</v>
      </c>
      <c r="C140" s="51"/>
      <c r="D140" s="99"/>
      <c r="E140" s="53" t="n">
        <f aca="false">E82</f>
        <v>2859.733885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3.5" hidden="false" customHeight="true" outlineLevel="0" collapsed="false">
      <c r="A141" s="98" t="s">
        <v>43</v>
      </c>
      <c r="B141" s="51" t="s">
        <v>82</v>
      </c>
      <c r="C141" s="51"/>
      <c r="D141" s="99"/>
      <c r="E141" s="53" t="n">
        <f aca="false">E92</f>
        <v>269.4963834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3.5" hidden="false" customHeight="true" outlineLevel="0" collapsed="false">
      <c r="A142" s="98" t="s">
        <v>45</v>
      </c>
      <c r="B142" s="51" t="s">
        <v>90</v>
      </c>
      <c r="C142" s="51"/>
      <c r="D142" s="99"/>
      <c r="E142" s="53" t="n">
        <f aca="false">E114</f>
        <v>108.438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3.5" hidden="false" customHeight="true" outlineLevel="0" collapsed="false">
      <c r="A143" s="98" t="s">
        <v>47</v>
      </c>
      <c r="B143" s="51" t="s">
        <v>107</v>
      </c>
      <c r="C143" s="51"/>
      <c r="D143" s="99"/>
      <c r="E143" s="53" t="n">
        <f aca="false">E122</f>
        <v>128.22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3.5" hidden="false" customHeight="true" outlineLevel="0" collapsed="false">
      <c r="A144" s="46" t="s">
        <v>132</v>
      </c>
      <c r="B144" s="46"/>
      <c r="C144" s="46"/>
      <c r="D144" s="100"/>
      <c r="E144" s="86" t="n">
        <f aca="false">SUM(E139:E143)</f>
        <v>6545.888268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3.5" hidden="false" customHeight="true" outlineLevel="0" collapsed="false">
      <c r="A145" s="98" t="s">
        <v>49</v>
      </c>
      <c r="B145" s="51" t="s">
        <v>114</v>
      </c>
      <c r="C145" s="51"/>
      <c r="D145" s="99"/>
      <c r="E145" s="53" t="n">
        <f aca="false">E134</f>
        <v>980.339349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3.5" hidden="false" customHeight="true" outlineLevel="0" collapsed="false">
      <c r="A146" s="46" t="s">
        <v>133</v>
      </c>
      <c r="B146" s="46"/>
      <c r="C146" s="46"/>
      <c r="D146" s="100"/>
      <c r="E146" s="86" t="n">
        <f aca="false">SUM(E144:E145)</f>
        <v>7526.227617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3.5" hidden="false" customHeight="true" outlineLevel="0" collapsed="false">
      <c r="A147" s="4"/>
      <c r="B147" s="5"/>
      <c r="C147" s="5"/>
      <c r="D147" s="5"/>
      <c r="E147" s="6"/>
      <c r="F147" s="5"/>
      <c r="G147" s="5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3.5" hidden="false" customHeight="true" outlineLevel="0" collapsed="false">
      <c r="A148" s="101" t="s">
        <v>134</v>
      </c>
      <c r="B148" s="101"/>
      <c r="C148" s="101"/>
      <c r="D148" s="101"/>
      <c r="E148" s="101"/>
      <c r="F148" s="108"/>
      <c r="G148" s="10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3.5" hidden="false" customHeight="true" outlineLevel="0" collapsed="false">
      <c r="A149" s="4"/>
      <c r="B149" s="5"/>
      <c r="C149" s="5"/>
      <c r="D149" s="5"/>
      <c r="E149" s="6"/>
      <c r="F149" s="5"/>
      <c r="G149" s="5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25.5" hidden="false" customHeight="true" outlineLevel="0" collapsed="false">
      <c r="A150" s="102" t="s">
        <v>26</v>
      </c>
      <c r="B150" s="33" t="s">
        <v>135</v>
      </c>
      <c r="C150" s="102" t="s">
        <v>181</v>
      </c>
      <c r="D150" s="102" t="s">
        <v>182</v>
      </c>
      <c r="E150" s="102" t="s">
        <v>139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13.5" hidden="false" customHeight="true" outlineLevel="0" collapsed="false">
      <c r="A151" s="50" t="n">
        <v>1</v>
      </c>
      <c r="B151" s="128" t="n">
        <f aca="false">E146</f>
        <v>7526.227617</v>
      </c>
      <c r="C151" s="105" t="n">
        <v>1</v>
      </c>
      <c r="D151" s="103" t="n">
        <f aca="false">E146*C151</f>
        <v>7526.227617</v>
      </c>
      <c r="E151" s="103" t="n">
        <f aca="false">D151*12</f>
        <v>90314.73141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3.5" hidden="false" customHeight="true" outlineLevel="0" collapsed="false">
      <c r="A152" s="45"/>
      <c r="B152" s="57" t="s">
        <v>140</v>
      </c>
      <c r="C152" s="86"/>
      <c r="D152" s="86" t="n">
        <f aca="false">SUM(D151)</f>
        <v>7526.227617</v>
      </c>
      <c r="E152" s="107" t="n">
        <f aca="false">SUM(E151)</f>
        <v>90314.73141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3.5" hidden="false" customHeight="true" outlineLevel="0" collapsed="false">
      <c r="A153" s="5"/>
      <c r="B153" s="5"/>
      <c r="C153" s="5"/>
      <c r="D153" s="5"/>
      <c r="E153" s="5"/>
      <c r="F153" s="5"/>
      <c r="G153" s="5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customFormat="false" ht="13.5" hidden="false" customHeight="true" outlineLevel="0" collapsed="false">
      <c r="A154" s="5"/>
      <c r="B154" s="5"/>
      <c r="C154" s="5"/>
      <c r="D154" s="5"/>
      <c r="E154" s="5"/>
      <c r="F154" s="5"/>
      <c r="G154" s="5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customFormat="false" ht="13.5" hidden="false" customHeight="true" outlineLevel="0" collapsed="false">
      <c r="A155" s="5"/>
      <c r="B155" s="5"/>
      <c r="C155" s="5"/>
      <c r="D155" s="5"/>
      <c r="E155" s="5"/>
      <c r="F155" s="5"/>
      <c r="G155" s="5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customFormat="false" ht="13.5" hidden="false" customHeight="true" outlineLevel="0" collapsed="false">
      <c r="A156" s="5"/>
      <c r="B156" s="5"/>
      <c r="C156" s="5"/>
      <c r="D156" s="5"/>
      <c r="E156" s="5"/>
      <c r="F156" s="5"/>
      <c r="G156" s="5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customFormat="false" ht="13.5" hidden="false" customHeight="true" outlineLevel="0" collapsed="false">
      <c r="A157" s="5"/>
      <c r="B157" s="5"/>
      <c r="C157" s="5"/>
      <c r="D157" s="5"/>
      <c r="E157" s="5"/>
      <c r="F157" s="5"/>
      <c r="G157" s="5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customFormat="false" ht="13.5" hidden="false" customHeight="true" outlineLevel="0" collapsed="false">
      <c r="A158" s="5"/>
      <c r="B158" s="5"/>
      <c r="C158" s="5"/>
      <c r="D158" s="5"/>
      <c r="E158" s="5"/>
      <c r="F158" s="5"/>
      <c r="G158" s="5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customFormat="false" ht="13.5" hidden="false" customHeight="true" outlineLevel="0" collapsed="false">
      <c r="A159" s="5"/>
      <c r="B159" s="5"/>
      <c r="C159" s="5"/>
      <c r="D159" s="5"/>
      <c r="E159" s="5"/>
      <c r="F159" s="5"/>
      <c r="G159" s="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customFormat="false" ht="13.5" hidden="false" customHeight="true" outlineLevel="0" collapsed="false">
      <c r="A160" s="5"/>
      <c r="B160" s="5"/>
      <c r="C160" s="5"/>
      <c r="D160" s="5"/>
      <c r="E160" s="5"/>
      <c r="F160" s="5"/>
      <c r="G160" s="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customFormat="false" ht="13.5" hidden="false" customHeight="true" outlineLevel="0" collapsed="false">
      <c r="A161" s="5"/>
      <c r="B161" s="5"/>
      <c r="C161" s="5"/>
      <c r="D161" s="5"/>
      <c r="E161" s="5"/>
      <c r="F161" s="5"/>
      <c r="G161" s="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customFormat="false" ht="13.5" hidden="false" customHeight="true" outlineLevel="0" collapsed="false">
      <c r="A162" s="5"/>
      <c r="B162" s="5"/>
      <c r="C162" s="5"/>
      <c r="D162" s="5"/>
      <c r="E162" s="5"/>
      <c r="F162" s="5"/>
      <c r="G162" s="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customFormat="false" ht="13.5" hidden="false" customHeight="true" outlineLevel="0" collapsed="false">
      <c r="A163" s="5"/>
      <c r="B163" s="5"/>
      <c r="C163" s="5"/>
      <c r="D163" s="5"/>
      <c r="E163" s="5"/>
      <c r="F163" s="5"/>
      <c r="G163" s="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customFormat="false" ht="13.5" hidden="false" customHeight="true" outlineLevel="0" collapsed="false">
      <c r="A164" s="5"/>
      <c r="B164" s="5"/>
      <c r="C164" s="5"/>
      <c r="D164" s="5"/>
      <c r="E164" s="5"/>
      <c r="F164" s="5"/>
      <c r="G164" s="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customFormat="false" ht="13.5" hidden="false" customHeight="true" outlineLevel="0" collapsed="false">
      <c r="A165" s="5"/>
      <c r="B165" s="5"/>
      <c r="C165" s="5"/>
      <c r="D165" s="5"/>
      <c r="E165" s="5"/>
      <c r="F165" s="5"/>
      <c r="G165" s="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customFormat="false" ht="13.5" hidden="false" customHeight="true" outlineLevel="0" collapsed="false">
      <c r="A166" s="5"/>
      <c r="B166" s="5"/>
      <c r="C166" s="5"/>
      <c r="D166" s="5"/>
      <c r="E166" s="5"/>
      <c r="F166" s="5"/>
      <c r="G166" s="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customFormat="false" ht="13.5" hidden="false" customHeight="true" outlineLevel="0" collapsed="false">
      <c r="A167" s="5"/>
      <c r="B167" s="5"/>
      <c r="C167" s="5"/>
      <c r="D167" s="5"/>
      <c r="E167" s="5"/>
      <c r="F167" s="5"/>
      <c r="G167" s="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customFormat="false" ht="13.5" hidden="false" customHeight="true" outlineLevel="0" collapsed="false">
      <c r="A168" s="5"/>
      <c r="B168" s="5"/>
      <c r="C168" s="5"/>
      <c r="D168" s="5"/>
      <c r="E168" s="5"/>
      <c r="F168" s="5"/>
      <c r="G168" s="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customFormat="false" ht="13.5" hidden="false" customHeight="true" outlineLevel="0" collapsed="false">
      <c r="A169" s="5"/>
      <c r="B169" s="5"/>
      <c r="C169" s="5"/>
      <c r="D169" s="5"/>
      <c r="E169" s="5"/>
      <c r="F169" s="5"/>
      <c r="G169" s="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customFormat="false" ht="13.5" hidden="false" customHeight="true" outlineLevel="0" collapsed="false">
      <c r="A170" s="5"/>
      <c r="B170" s="5"/>
      <c r="C170" s="5"/>
      <c r="D170" s="5"/>
      <c r="E170" s="5"/>
      <c r="F170" s="5"/>
      <c r="G170" s="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customFormat="false" ht="13.5" hidden="false" customHeight="true" outlineLevel="0" collapsed="false">
      <c r="A171" s="5"/>
      <c r="B171" s="5"/>
      <c r="C171" s="5"/>
      <c r="D171" s="5"/>
      <c r="E171" s="5"/>
      <c r="F171" s="5"/>
      <c r="G171" s="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customFormat="false" ht="13.5" hidden="false" customHeight="true" outlineLevel="0" collapsed="false">
      <c r="A172" s="5"/>
      <c r="B172" s="5"/>
      <c r="C172" s="5"/>
      <c r="D172" s="5"/>
      <c r="E172" s="5"/>
      <c r="F172" s="5"/>
      <c r="G172" s="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customFormat="false" ht="13.5" hidden="false" customHeight="true" outlineLevel="0" collapsed="false">
      <c r="A173" s="5"/>
      <c r="B173" s="5"/>
      <c r="C173" s="5"/>
      <c r="D173" s="5"/>
      <c r="E173" s="5"/>
      <c r="F173" s="5"/>
      <c r="G173" s="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customFormat="false" ht="13.5" hidden="false" customHeight="true" outlineLevel="0" collapsed="false">
      <c r="A174" s="5"/>
      <c r="B174" s="5"/>
      <c r="C174" s="5"/>
      <c r="D174" s="5"/>
      <c r="E174" s="5"/>
      <c r="F174" s="5"/>
      <c r="G174" s="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customFormat="false" ht="13.5" hidden="false" customHeight="true" outlineLevel="0" collapsed="false">
      <c r="A175" s="5"/>
      <c r="B175" s="5"/>
      <c r="C175" s="5"/>
      <c r="D175" s="5"/>
      <c r="E175" s="5"/>
      <c r="F175" s="5"/>
      <c r="G175" s="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customFormat="false" ht="13.5" hidden="false" customHeight="true" outlineLevel="0" collapsed="false">
      <c r="A176" s="5"/>
      <c r="B176" s="5"/>
      <c r="C176" s="5"/>
      <c r="D176" s="5"/>
      <c r="E176" s="5"/>
      <c r="F176" s="5"/>
      <c r="G176" s="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customFormat="false" ht="13.5" hidden="false" customHeight="true" outlineLevel="0" collapsed="false">
      <c r="A177" s="5"/>
      <c r="B177" s="5"/>
      <c r="C177" s="5"/>
      <c r="D177" s="5"/>
      <c r="E177" s="5"/>
      <c r="F177" s="5"/>
      <c r="G177" s="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customFormat="false" ht="13.5" hidden="false" customHeight="true" outlineLevel="0" collapsed="false">
      <c r="A178" s="5"/>
      <c r="B178" s="5"/>
      <c r="C178" s="5"/>
      <c r="D178" s="5"/>
      <c r="E178" s="5"/>
      <c r="F178" s="5"/>
      <c r="G178" s="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customFormat="false" ht="13.5" hidden="false" customHeight="true" outlineLevel="0" collapsed="false">
      <c r="A179" s="5"/>
      <c r="B179" s="5"/>
      <c r="C179" s="5"/>
      <c r="D179" s="5"/>
      <c r="E179" s="5"/>
      <c r="F179" s="5"/>
      <c r="G179" s="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customFormat="false" ht="13.5" hidden="false" customHeight="true" outlineLevel="0" collapsed="false">
      <c r="A180" s="5"/>
      <c r="B180" s="5"/>
      <c r="C180" s="5"/>
      <c r="D180" s="5"/>
      <c r="E180" s="5"/>
      <c r="F180" s="5"/>
      <c r="G180" s="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customFormat="false" ht="13.5" hidden="false" customHeight="true" outlineLevel="0" collapsed="false">
      <c r="A181" s="5"/>
      <c r="B181" s="5"/>
      <c r="C181" s="5"/>
      <c r="D181" s="5"/>
      <c r="E181" s="5"/>
      <c r="F181" s="5"/>
      <c r="G181" s="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customFormat="false" ht="13.5" hidden="false" customHeight="true" outlineLevel="0" collapsed="false">
      <c r="A182" s="5"/>
      <c r="B182" s="5"/>
      <c r="C182" s="5"/>
      <c r="D182" s="5"/>
      <c r="E182" s="5"/>
      <c r="F182" s="5"/>
      <c r="G182" s="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customFormat="false" ht="13.5" hidden="false" customHeight="true" outlineLevel="0" collapsed="false">
      <c r="A183" s="5"/>
      <c r="B183" s="5"/>
      <c r="C183" s="5"/>
      <c r="D183" s="5"/>
      <c r="E183" s="5"/>
      <c r="F183" s="5"/>
      <c r="G183" s="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customFormat="false" ht="13.5" hidden="false" customHeight="true" outlineLevel="0" collapsed="false">
      <c r="A184" s="5"/>
      <c r="B184" s="5"/>
      <c r="C184" s="5"/>
      <c r="D184" s="5"/>
      <c r="E184" s="5"/>
      <c r="F184" s="5"/>
      <c r="G184" s="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customFormat="false" ht="13.5" hidden="false" customHeight="true" outlineLevel="0" collapsed="false">
      <c r="A185" s="5"/>
      <c r="B185" s="5"/>
      <c r="C185" s="5"/>
      <c r="D185" s="5"/>
      <c r="E185" s="5"/>
      <c r="F185" s="5"/>
      <c r="G185" s="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customFormat="false" ht="13.5" hidden="false" customHeight="true" outlineLevel="0" collapsed="false">
      <c r="A186" s="5"/>
      <c r="B186" s="5"/>
      <c r="C186" s="5"/>
      <c r="D186" s="5"/>
      <c r="E186" s="5"/>
      <c r="F186" s="5"/>
      <c r="G186" s="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customFormat="false" ht="13.5" hidden="false" customHeight="true" outlineLevel="0" collapsed="false">
      <c r="A187" s="5"/>
      <c r="B187" s="5"/>
      <c r="C187" s="5"/>
      <c r="D187" s="5"/>
      <c r="E187" s="5"/>
      <c r="F187" s="5"/>
      <c r="G187" s="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customFormat="false" ht="13.5" hidden="false" customHeight="true" outlineLevel="0" collapsed="false">
      <c r="A188" s="5"/>
      <c r="B188" s="5"/>
      <c r="C188" s="5"/>
      <c r="D188" s="5"/>
      <c r="E188" s="5"/>
      <c r="F188" s="5"/>
      <c r="G188" s="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customFormat="false" ht="13.5" hidden="false" customHeight="true" outlineLevel="0" collapsed="false">
      <c r="A189" s="5"/>
      <c r="B189" s="5"/>
      <c r="C189" s="5"/>
      <c r="D189" s="5"/>
      <c r="E189" s="5"/>
      <c r="F189" s="5"/>
      <c r="G189" s="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customFormat="false" ht="13.5" hidden="false" customHeight="true" outlineLevel="0" collapsed="false">
      <c r="A190" s="5"/>
      <c r="B190" s="5"/>
      <c r="C190" s="5"/>
      <c r="D190" s="5"/>
      <c r="E190" s="5"/>
      <c r="F190" s="5"/>
      <c r="G190" s="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customFormat="false" ht="13.5" hidden="false" customHeight="true" outlineLevel="0" collapsed="false">
      <c r="A191" s="5"/>
      <c r="B191" s="5"/>
      <c r="C191" s="5"/>
      <c r="D191" s="5"/>
      <c r="E191" s="5"/>
      <c r="F191" s="5"/>
      <c r="G191" s="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customFormat="false" ht="13.5" hidden="false" customHeight="true" outlineLevel="0" collapsed="false">
      <c r="A192" s="5"/>
      <c r="B192" s="5"/>
      <c r="C192" s="5"/>
      <c r="D192" s="5"/>
      <c r="E192" s="5"/>
      <c r="F192" s="5"/>
      <c r="G192" s="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customFormat="false" ht="13.5" hidden="false" customHeight="true" outlineLevel="0" collapsed="false">
      <c r="A193" s="5"/>
      <c r="B193" s="5"/>
      <c r="C193" s="5"/>
      <c r="D193" s="5"/>
      <c r="E193" s="5"/>
      <c r="F193" s="5"/>
      <c r="G193" s="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customFormat="false" ht="13.5" hidden="false" customHeight="true" outlineLevel="0" collapsed="false">
      <c r="A194" s="5"/>
      <c r="B194" s="5"/>
      <c r="C194" s="5"/>
      <c r="D194" s="5"/>
      <c r="E194" s="5"/>
      <c r="F194" s="5"/>
      <c r="G194" s="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customFormat="false" ht="13.5" hidden="false" customHeight="true" outlineLevel="0" collapsed="false">
      <c r="A195" s="5"/>
      <c r="B195" s="5"/>
      <c r="C195" s="5"/>
      <c r="D195" s="5"/>
      <c r="E195" s="5"/>
      <c r="F195" s="5"/>
      <c r="G195" s="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customFormat="false" ht="13.5" hidden="false" customHeight="true" outlineLevel="0" collapsed="false">
      <c r="A196" s="5"/>
      <c r="B196" s="5"/>
      <c r="C196" s="5"/>
      <c r="D196" s="5"/>
      <c r="E196" s="5"/>
      <c r="F196" s="5"/>
      <c r="G196" s="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customFormat="false" ht="13.5" hidden="false" customHeight="true" outlineLevel="0" collapsed="false">
      <c r="A197" s="5"/>
      <c r="B197" s="5"/>
      <c r="C197" s="5"/>
      <c r="D197" s="5"/>
      <c r="E197" s="5"/>
      <c r="F197" s="5"/>
      <c r="G197" s="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customFormat="false" ht="13.5" hidden="false" customHeight="true" outlineLevel="0" collapsed="false">
      <c r="A198" s="5"/>
      <c r="B198" s="5"/>
      <c r="C198" s="5"/>
      <c r="D198" s="5"/>
      <c r="E198" s="5"/>
      <c r="F198" s="5"/>
      <c r="G198" s="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customFormat="false" ht="13.5" hidden="false" customHeight="true" outlineLevel="0" collapsed="false">
      <c r="A199" s="5"/>
      <c r="B199" s="5"/>
      <c r="C199" s="5"/>
      <c r="D199" s="5"/>
      <c r="E199" s="5"/>
      <c r="F199" s="5"/>
      <c r="G199" s="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customFormat="false" ht="13.5" hidden="false" customHeight="true" outlineLevel="0" collapsed="false">
      <c r="A200" s="5"/>
      <c r="B200" s="5"/>
      <c r="C200" s="5"/>
      <c r="D200" s="5"/>
      <c r="E200" s="5"/>
      <c r="F200" s="5"/>
      <c r="G200" s="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customFormat="false" ht="13.5" hidden="false" customHeight="true" outlineLevel="0" collapsed="false">
      <c r="A201" s="5"/>
      <c r="B201" s="5"/>
      <c r="C201" s="5"/>
      <c r="D201" s="5"/>
      <c r="E201" s="5"/>
      <c r="F201" s="5"/>
      <c r="G201" s="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customFormat="false" ht="13.5" hidden="false" customHeight="true" outlineLevel="0" collapsed="false">
      <c r="A202" s="5"/>
      <c r="B202" s="5"/>
      <c r="C202" s="5"/>
      <c r="D202" s="5"/>
      <c r="E202" s="5"/>
      <c r="F202" s="5"/>
      <c r="G202" s="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customFormat="false" ht="13.5" hidden="false" customHeight="true" outlineLevel="0" collapsed="false">
      <c r="A203" s="5"/>
      <c r="B203" s="5"/>
      <c r="C203" s="5"/>
      <c r="D203" s="5"/>
      <c r="E203" s="5"/>
      <c r="F203" s="5"/>
      <c r="G203" s="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customFormat="false" ht="13.5" hidden="false" customHeight="true" outlineLevel="0" collapsed="false">
      <c r="A204" s="5"/>
      <c r="B204" s="5"/>
      <c r="C204" s="5"/>
      <c r="D204" s="5"/>
      <c r="E204" s="5"/>
      <c r="F204" s="5"/>
      <c r="G204" s="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customFormat="false" ht="13.5" hidden="false" customHeight="true" outlineLevel="0" collapsed="false">
      <c r="A205" s="5"/>
      <c r="B205" s="5"/>
      <c r="C205" s="5"/>
      <c r="D205" s="5"/>
      <c r="E205" s="5"/>
      <c r="F205" s="5"/>
      <c r="G205" s="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customFormat="false" ht="13.5" hidden="false" customHeight="true" outlineLevel="0" collapsed="false">
      <c r="A206" s="5"/>
      <c r="B206" s="5"/>
      <c r="C206" s="5"/>
      <c r="D206" s="5"/>
      <c r="E206" s="5"/>
      <c r="F206" s="5"/>
      <c r="G206" s="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customFormat="false" ht="13.5" hidden="false" customHeight="true" outlineLevel="0" collapsed="false">
      <c r="A207" s="5"/>
      <c r="B207" s="5"/>
      <c r="C207" s="5"/>
      <c r="D207" s="5"/>
      <c r="E207" s="5"/>
      <c r="F207" s="5"/>
      <c r="G207" s="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customFormat="false" ht="13.5" hidden="false" customHeight="true" outlineLevel="0" collapsed="false">
      <c r="A208" s="5"/>
      <c r="B208" s="5"/>
      <c r="C208" s="5"/>
      <c r="D208" s="5"/>
      <c r="E208" s="5"/>
      <c r="F208" s="5"/>
      <c r="G208" s="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customFormat="false" ht="13.5" hidden="false" customHeight="true" outlineLevel="0" collapsed="false">
      <c r="A209" s="5"/>
      <c r="B209" s="5"/>
      <c r="C209" s="5"/>
      <c r="D209" s="5"/>
      <c r="E209" s="5"/>
      <c r="F209" s="5"/>
      <c r="G209" s="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customFormat="false" ht="13.5" hidden="false" customHeight="true" outlineLevel="0" collapsed="false">
      <c r="A210" s="5"/>
      <c r="B210" s="5"/>
      <c r="C210" s="5"/>
      <c r="D210" s="5"/>
      <c r="E210" s="5"/>
      <c r="F210" s="5"/>
      <c r="G210" s="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customFormat="false" ht="13.5" hidden="false" customHeight="true" outlineLevel="0" collapsed="false">
      <c r="A211" s="5"/>
      <c r="B211" s="5"/>
      <c r="C211" s="5"/>
      <c r="D211" s="5"/>
      <c r="E211" s="5"/>
      <c r="F211" s="5"/>
      <c r="G211" s="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customFormat="false" ht="13.5" hidden="false" customHeight="true" outlineLevel="0" collapsed="false">
      <c r="A212" s="5"/>
      <c r="B212" s="5"/>
      <c r="C212" s="5"/>
      <c r="D212" s="5"/>
      <c r="E212" s="5"/>
      <c r="F212" s="5"/>
      <c r="G212" s="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customFormat="false" ht="13.5" hidden="false" customHeight="true" outlineLevel="0" collapsed="false">
      <c r="A213" s="5"/>
      <c r="B213" s="5"/>
      <c r="C213" s="5"/>
      <c r="D213" s="5"/>
      <c r="E213" s="5"/>
      <c r="F213" s="5"/>
      <c r="G213" s="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customFormat="false" ht="13.5" hidden="false" customHeight="true" outlineLevel="0" collapsed="false">
      <c r="A214" s="5"/>
      <c r="B214" s="5"/>
      <c r="C214" s="5"/>
      <c r="D214" s="5"/>
      <c r="E214" s="5"/>
      <c r="F214" s="5"/>
      <c r="G214" s="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customFormat="false" ht="13.5" hidden="false" customHeight="true" outlineLevel="0" collapsed="false">
      <c r="A215" s="5"/>
      <c r="B215" s="5"/>
      <c r="C215" s="5"/>
      <c r="D215" s="5"/>
      <c r="E215" s="5"/>
      <c r="F215" s="5"/>
      <c r="G215" s="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customFormat="false" ht="13.5" hidden="false" customHeight="true" outlineLevel="0" collapsed="false">
      <c r="A216" s="5"/>
      <c r="B216" s="5"/>
      <c r="C216" s="5"/>
      <c r="D216" s="5"/>
      <c r="E216" s="5"/>
      <c r="F216" s="5"/>
      <c r="G216" s="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customFormat="false" ht="13.5" hidden="false" customHeight="true" outlineLevel="0" collapsed="false">
      <c r="A217" s="5"/>
      <c r="B217" s="5"/>
      <c r="C217" s="5"/>
      <c r="D217" s="5"/>
      <c r="E217" s="5"/>
      <c r="F217" s="5"/>
      <c r="G217" s="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customFormat="false" ht="13.5" hidden="false" customHeight="true" outlineLevel="0" collapsed="false">
      <c r="A218" s="5"/>
      <c r="B218" s="5"/>
      <c r="C218" s="5"/>
      <c r="D218" s="5"/>
      <c r="E218" s="5"/>
      <c r="F218" s="5"/>
      <c r="G218" s="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customFormat="false" ht="13.5" hidden="false" customHeight="true" outlineLevel="0" collapsed="false">
      <c r="A219" s="5"/>
      <c r="B219" s="5"/>
      <c r="C219" s="5"/>
      <c r="D219" s="5"/>
      <c r="E219" s="5"/>
      <c r="F219" s="5"/>
      <c r="G219" s="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customFormat="false" ht="13.5" hidden="false" customHeight="true" outlineLevel="0" collapsed="false">
      <c r="A220" s="5"/>
      <c r="B220" s="5"/>
      <c r="C220" s="5"/>
      <c r="D220" s="5"/>
      <c r="E220" s="5"/>
      <c r="F220" s="5"/>
      <c r="G220" s="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customFormat="false" ht="13.5" hidden="false" customHeight="true" outlineLevel="0" collapsed="false">
      <c r="A221" s="5"/>
      <c r="B221" s="5"/>
      <c r="C221" s="5"/>
      <c r="D221" s="5"/>
      <c r="E221" s="5"/>
      <c r="F221" s="5"/>
      <c r="G221" s="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customFormat="false" ht="13.5" hidden="false" customHeight="true" outlineLevel="0" collapsed="false">
      <c r="A222" s="5"/>
      <c r="B222" s="5"/>
      <c r="C222" s="5"/>
      <c r="D222" s="5"/>
      <c r="E222" s="5"/>
      <c r="F222" s="5"/>
      <c r="G222" s="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customFormat="false" ht="13.5" hidden="false" customHeight="true" outlineLevel="0" collapsed="false">
      <c r="A223" s="5"/>
      <c r="B223" s="5"/>
      <c r="C223" s="5"/>
      <c r="D223" s="5"/>
      <c r="E223" s="5"/>
      <c r="F223" s="5"/>
      <c r="G223" s="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customFormat="false" ht="13.5" hidden="false" customHeight="true" outlineLevel="0" collapsed="false">
      <c r="A224" s="5"/>
      <c r="B224" s="5"/>
      <c r="C224" s="5"/>
      <c r="D224" s="5"/>
      <c r="E224" s="5"/>
      <c r="F224" s="5"/>
      <c r="G224" s="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customFormat="false" ht="13.5" hidden="false" customHeight="true" outlineLevel="0" collapsed="false">
      <c r="A225" s="5"/>
      <c r="B225" s="5"/>
      <c r="C225" s="5"/>
      <c r="D225" s="5"/>
      <c r="E225" s="5"/>
      <c r="F225" s="5"/>
      <c r="G225" s="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customFormat="false" ht="13.5" hidden="false" customHeight="true" outlineLevel="0" collapsed="false">
      <c r="A226" s="5"/>
      <c r="B226" s="5"/>
      <c r="C226" s="5"/>
      <c r="D226" s="5"/>
      <c r="E226" s="5"/>
      <c r="F226" s="5"/>
      <c r="G226" s="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customFormat="false" ht="13.5" hidden="false" customHeight="true" outlineLevel="0" collapsed="false">
      <c r="A227" s="5"/>
      <c r="B227" s="5"/>
      <c r="C227" s="5"/>
      <c r="D227" s="5"/>
      <c r="E227" s="5"/>
      <c r="F227" s="5"/>
      <c r="G227" s="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customFormat="false" ht="13.5" hidden="false" customHeight="true" outlineLevel="0" collapsed="false">
      <c r="A228" s="5"/>
      <c r="B228" s="5"/>
      <c r="C228" s="5"/>
      <c r="D228" s="5"/>
      <c r="E228" s="5"/>
      <c r="F228" s="5"/>
      <c r="G228" s="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customFormat="false" ht="13.5" hidden="false" customHeight="true" outlineLevel="0" collapsed="false">
      <c r="A229" s="5"/>
      <c r="B229" s="5"/>
      <c r="C229" s="5"/>
      <c r="D229" s="5"/>
      <c r="E229" s="5"/>
      <c r="F229" s="5"/>
      <c r="G229" s="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customFormat="false" ht="13.5" hidden="false" customHeight="true" outlineLevel="0" collapsed="false">
      <c r="A230" s="5"/>
      <c r="B230" s="5"/>
      <c r="C230" s="5"/>
      <c r="D230" s="5"/>
      <c r="E230" s="5"/>
      <c r="F230" s="5"/>
      <c r="G230" s="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customFormat="false" ht="13.5" hidden="false" customHeight="true" outlineLevel="0" collapsed="false">
      <c r="A231" s="5"/>
      <c r="B231" s="5"/>
      <c r="C231" s="5"/>
      <c r="D231" s="5"/>
      <c r="E231" s="5"/>
      <c r="F231" s="5"/>
      <c r="G231" s="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customFormat="false" ht="13.5" hidden="false" customHeight="true" outlineLevel="0" collapsed="false">
      <c r="A232" s="5"/>
      <c r="B232" s="5"/>
      <c r="C232" s="5"/>
      <c r="D232" s="5"/>
      <c r="E232" s="5"/>
      <c r="F232" s="5"/>
      <c r="G232" s="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customFormat="false" ht="13.5" hidden="false" customHeight="true" outlineLevel="0" collapsed="false">
      <c r="A233" s="5"/>
      <c r="B233" s="5"/>
      <c r="C233" s="5"/>
      <c r="D233" s="5"/>
      <c r="E233" s="5"/>
      <c r="F233" s="5"/>
      <c r="G233" s="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customFormat="false" ht="13.5" hidden="false" customHeight="true" outlineLevel="0" collapsed="false">
      <c r="A234" s="5"/>
      <c r="B234" s="5"/>
      <c r="C234" s="5"/>
      <c r="D234" s="5"/>
      <c r="E234" s="5"/>
      <c r="F234" s="5"/>
      <c r="G234" s="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customFormat="false" ht="13.5" hidden="false" customHeight="true" outlineLevel="0" collapsed="false">
      <c r="A235" s="5"/>
      <c r="B235" s="5"/>
      <c r="C235" s="5"/>
      <c r="D235" s="5"/>
      <c r="E235" s="5"/>
      <c r="F235" s="5"/>
      <c r="G235" s="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customFormat="false" ht="13.5" hidden="false" customHeight="true" outlineLevel="0" collapsed="false">
      <c r="A236" s="5"/>
      <c r="B236" s="5"/>
      <c r="C236" s="5"/>
      <c r="D236" s="5"/>
      <c r="E236" s="5"/>
      <c r="F236" s="5"/>
      <c r="G236" s="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customFormat="false" ht="13.5" hidden="false" customHeight="true" outlineLevel="0" collapsed="false">
      <c r="A237" s="5"/>
      <c r="B237" s="5"/>
      <c r="C237" s="5"/>
      <c r="D237" s="5"/>
      <c r="E237" s="5"/>
      <c r="F237" s="5"/>
      <c r="G237" s="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customFormat="false" ht="13.5" hidden="false" customHeight="true" outlineLevel="0" collapsed="false">
      <c r="A238" s="5"/>
      <c r="B238" s="5"/>
      <c r="C238" s="5"/>
      <c r="D238" s="5"/>
      <c r="E238" s="5"/>
      <c r="F238" s="5"/>
      <c r="G238" s="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customFormat="false" ht="13.5" hidden="false" customHeight="true" outlineLevel="0" collapsed="false">
      <c r="A239" s="5"/>
      <c r="B239" s="5"/>
      <c r="C239" s="5"/>
      <c r="D239" s="5"/>
      <c r="E239" s="5"/>
      <c r="F239" s="5"/>
      <c r="G239" s="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customFormat="false" ht="13.5" hidden="false" customHeight="true" outlineLevel="0" collapsed="false">
      <c r="A240" s="5"/>
      <c r="B240" s="5"/>
      <c r="C240" s="5"/>
      <c r="D240" s="5"/>
      <c r="E240" s="5"/>
      <c r="F240" s="5"/>
      <c r="G240" s="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customFormat="false" ht="13.5" hidden="false" customHeight="true" outlineLevel="0" collapsed="false">
      <c r="A241" s="5"/>
      <c r="B241" s="5"/>
      <c r="C241" s="5"/>
      <c r="D241" s="5"/>
      <c r="E241" s="5"/>
      <c r="F241" s="5"/>
      <c r="G241" s="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customFormat="false" ht="13.5" hidden="false" customHeight="true" outlineLevel="0" collapsed="false">
      <c r="A242" s="5"/>
      <c r="B242" s="5"/>
      <c r="C242" s="5"/>
      <c r="D242" s="5"/>
      <c r="E242" s="5"/>
      <c r="F242" s="5"/>
      <c r="G242" s="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customFormat="false" ht="13.5" hidden="false" customHeight="true" outlineLevel="0" collapsed="false">
      <c r="A243" s="5"/>
      <c r="B243" s="5"/>
      <c r="C243" s="5"/>
      <c r="D243" s="5"/>
      <c r="E243" s="5"/>
      <c r="F243" s="5"/>
      <c r="G243" s="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customFormat="false" ht="13.5" hidden="false" customHeight="true" outlineLevel="0" collapsed="false">
      <c r="A244" s="5"/>
      <c r="B244" s="5"/>
      <c r="C244" s="5"/>
      <c r="D244" s="5"/>
      <c r="E244" s="5"/>
      <c r="F244" s="5"/>
      <c r="G244" s="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customFormat="false" ht="13.5" hidden="false" customHeight="true" outlineLevel="0" collapsed="false">
      <c r="A245" s="5"/>
      <c r="B245" s="5"/>
      <c r="C245" s="5"/>
      <c r="D245" s="5"/>
      <c r="E245" s="5"/>
      <c r="F245" s="5"/>
      <c r="G245" s="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customFormat="false" ht="13.5" hidden="false" customHeight="true" outlineLevel="0" collapsed="false">
      <c r="A246" s="5"/>
      <c r="B246" s="5"/>
      <c r="C246" s="5"/>
      <c r="D246" s="5"/>
      <c r="E246" s="5"/>
      <c r="F246" s="5"/>
      <c r="G246" s="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customFormat="false" ht="13.5" hidden="false" customHeight="true" outlineLevel="0" collapsed="false">
      <c r="A247" s="5"/>
      <c r="B247" s="5"/>
      <c r="C247" s="5"/>
      <c r="D247" s="5"/>
      <c r="E247" s="5"/>
      <c r="F247" s="5"/>
      <c r="G247" s="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customFormat="false" ht="13.5" hidden="false" customHeight="true" outlineLevel="0" collapsed="false">
      <c r="A248" s="5"/>
      <c r="B248" s="5"/>
      <c r="C248" s="5"/>
      <c r="D248" s="5"/>
      <c r="E248" s="5"/>
      <c r="F248" s="5"/>
      <c r="G248" s="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customFormat="false" ht="13.5" hidden="false" customHeight="true" outlineLevel="0" collapsed="false">
      <c r="A249" s="5"/>
      <c r="B249" s="5"/>
      <c r="C249" s="5"/>
      <c r="D249" s="5"/>
      <c r="E249" s="5"/>
      <c r="F249" s="5"/>
      <c r="G249" s="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customFormat="false" ht="13.5" hidden="false" customHeight="true" outlineLevel="0" collapsed="false">
      <c r="A250" s="5"/>
      <c r="B250" s="5"/>
      <c r="C250" s="5"/>
      <c r="D250" s="5"/>
      <c r="E250" s="5"/>
      <c r="F250" s="5"/>
      <c r="G250" s="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customFormat="false" ht="13.5" hidden="false" customHeight="true" outlineLevel="0" collapsed="false">
      <c r="A251" s="5"/>
      <c r="B251" s="5"/>
      <c r="C251" s="5"/>
      <c r="D251" s="5"/>
      <c r="E251" s="5"/>
      <c r="F251" s="5"/>
      <c r="G251" s="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customFormat="false" ht="13.5" hidden="false" customHeight="true" outlineLevel="0" collapsed="false">
      <c r="A252" s="5"/>
      <c r="B252" s="5"/>
      <c r="C252" s="5"/>
      <c r="D252" s="5"/>
      <c r="E252" s="5"/>
      <c r="F252" s="5"/>
      <c r="G252" s="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customFormat="false" ht="13.5" hidden="false" customHeight="true" outlineLevel="0" collapsed="false">
      <c r="A253" s="5"/>
      <c r="B253" s="5"/>
      <c r="C253" s="5"/>
      <c r="D253" s="5"/>
      <c r="E253" s="5"/>
      <c r="F253" s="5"/>
      <c r="G253" s="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customFormat="false" ht="13.5" hidden="false" customHeight="true" outlineLevel="0" collapsed="false">
      <c r="A254" s="5"/>
      <c r="B254" s="5"/>
      <c r="C254" s="5"/>
      <c r="D254" s="5"/>
      <c r="E254" s="5"/>
      <c r="F254" s="5"/>
      <c r="G254" s="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customFormat="false" ht="13.5" hidden="false" customHeight="true" outlineLevel="0" collapsed="false">
      <c r="A255" s="5"/>
      <c r="B255" s="5"/>
      <c r="C255" s="5"/>
      <c r="D255" s="5"/>
      <c r="E255" s="5"/>
      <c r="F255" s="5"/>
      <c r="G255" s="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customFormat="false" ht="13.5" hidden="false" customHeight="true" outlineLevel="0" collapsed="false">
      <c r="A256" s="5"/>
      <c r="B256" s="5"/>
      <c r="C256" s="5"/>
      <c r="D256" s="5"/>
      <c r="E256" s="5"/>
      <c r="F256" s="5"/>
      <c r="G256" s="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customFormat="false" ht="13.5" hidden="false" customHeight="true" outlineLevel="0" collapsed="false">
      <c r="A257" s="5"/>
      <c r="B257" s="5"/>
      <c r="C257" s="5"/>
      <c r="D257" s="5"/>
      <c r="E257" s="5"/>
      <c r="F257" s="5"/>
      <c r="G257" s="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customFormat="false" ht="13.5" hidden="false" customHeight="true" outlineLevel="0" collapsed="false">
      <c r="A258" s="5"/>
      <c r="B258" s="5"/>
      <c r="C258" s="5"/>
      <c r="D258" s="5"/>
      <c r="E258" s="5"/>
      <c r="F258" s="5"/>
      <c r="G258" s="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customFormat="false" ht="13.5" hidden="false" customHeight="true" outlineLevel="0" collapsed="false">
      <c r="A259" s="5"/>
      <c r="B259" s="5"/>
      <c r="C259" s="5"/>
      <c r="D259" s="5"/>
      <c r="E259" s="5"/>
      <c r="F259" s="5"/>
      <c r="G259" s="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customFormat="false" ht="13.5" hidden="false" customHeight="true" outlineLevel="0" collapsed="false">
      <c r="A260" s="5"/>
      <c r="B260" s="5"/>
      <c r="C260" s="5"/>
      <c r="D260" s="5"/>
      <c r="E260" s="5"/>
      <c r="F260" s="5"/>
      <c r="G260" s="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customFormat="false" ht="13.5" hidden="false" customHeight="true" outlineLevel="0" collapsed="false">
      <c r="A261" s="5"/>
      <c r="B261" s="5"/>
      <c r="C261" s="5"/>
      <c r="D261" s="5"/>
      <c r="E261" s="5"/>
      <c r="F261" s="5"/>
      <c r="G261" s="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customFormat="false" ht="13.5" hidden="false" customHeight="true" outlineLevel="0" collapsed="false">
      <c r="A262" s="5"/>
      <c r="B262" s="5"/>
      <c r="C262" s="5"/>
      <c r="D262" s="5"/>
      <c r="E262" s="5"/>
      <c r="F262" s="5"/>
      <c r="G262" s="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customFormat="false" ht="13.5" hidden="false" customHeight="true" outlineLevel="0" collapsed="false">
      <c r="A263" s="5"/>
      <c r="B263" s="5"/>
      <c r="C263" s="5"/>
      <c r="D263" s="5"/>
      <c r="E263" s="5"/>
      <c r="F263" s="5"/>
      <c r="G263" s="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customFormat="false" ht="13.5" hidden="false" customHeight="true" outlineLevel="0" collapsed="false">
      <c r="A264" s="5"/>
      <c r="B264" s="5"/>
      <c r="C264" s="5"/>
      <c r="D264" s="5"/>
      <c r="E264" s="5"/>
      <c r="F264" s="5"/>
      <c r="G264" s="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customFormat="false" ht="13.5" hidden="false" customHeight="true" outlineLevel="0" collapsed="false">
      <c r="A265" s="5"/>
      <c r="B265" s="5"/>
      <c r="C265" s="5"/>
      <c r="D265" s="5"/>
      <c r="E265" s="5"/>
      <c r="F265" s="5"/>
      <c r="G265" s="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customFormat="false" ht="13.5" hidden="false" customHeight="true" outlineLevel="0" collapsed="false">
      <c r="A266" s="5"/>
      <c r="B266" s="5"/>
      <c r="C266" s="5"/>
      <c r="D266" s="5"/>
      <c r="E266" s="5"/>
      <c r="F266" s="5"/>
      <c r="G266" s="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customFormat="false" ht="13.5" hidden="false" customHeight="true" outlineLevel="0" collapsed="false">
      <c r="A267" s="5"/>
      <c r="B267" s="5"/>
      <c r="C267" s="5"/>
      <c r="D267" s="5"/>
      <c r="E267" s="5"/>
      <c r="F267" s="5"/>
      <c r="G267" s="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customFormat="false" ht="13.5" hidden="false" customHeight="true" outlineLevel="0" collapsed="false">
      <c r="A268" s="5"/>
      <c r="B268" s="5"/>
      <c r="C268" s="5"/>
      <c r="D268" s="5"/>
      <c r="E268" s="5"/>
      <c r="F268" s="5"/>
      <c r="G268" s="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customFormat="false" ht="13.5" hidden="false" customHeight="true" outlineLevel="0" collapsed="false">
      <c r="A269" s="5"/>
      <c r="B269" s="5"/>
      <c r="C269" s="5"/>
      <c r="D269" s="5"/>
      <c r="E269" s="5"/>
      <c r="F269" s="5"/>
      <c r="G269" s="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customFormat="false" ht="13.5" hidden="false" customHeight="true" outlineLevel="0" collapsed="false">
      <c r="A270" s="5"/>
      <c r="B270" s="5"/>
      <c r="C270" s="5"/>
      <c r="D270" s="5"/>
      <c r="E270" s="5"/>
      <c r="F270" s="5"/>
      <c r="G270" s="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customFormat="false" ht="13.5" hidden="false" customHeight="true" outlineLevel="0" collapsed="false">
      <c r="A271" s="5"/>
      <c r="B271" s="5"/>
      <c r="C271" s="5"/>
      <c r="D271" s="5"/>
      <c r="E271" s="5"/>
      <c r="F271" s="5"/>
      <c r="G271" s="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customFormat="false" ht="13.5" hidden="false" customHeight="true" outlineLevel="0" collapsed="false">
      <c r="A272" s="5"/>
      <c r="B272" s="5"/>
      <c r="C272" s="5"/>
      <c r="D272" s="5"/>
      <c r="E272" s="5"/>
      <c r="F272" s="5"/>
      <c r="G272" s="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customFormat="false" ht="13.5" hidden="false" customHeight="true" outlineLevel="0" collapsed="false">
      <c r="A273" s="5"/>
      <c r="B273" s="5"/>
      <c r="C273" s="5"/>
      <c r="D273" s="5"/>
      <c r="E273" s="5"/>
      <c r="F273" s="5"/>
      <c r="G273" s="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customFormat="false" ht="13.5" hidden="false" customHeight="true" outlineLevel="0" collapsed="false">
      <c r="A274" s="5"/>
      <c r="B274" s="5"/>
      <c r="C274" s="5"/>
      <c r="D274" s="5"/>
      <c r="E274" s="5"/>
      <c r="F274" s="5"/>
      <c r="G274" s="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customFormat="false" ht="13.5" hidden="false" customHeight="true" outlineLevel="0" collapsed="false">
      <c r="A275" s="5"/>
      <c r="B275" s="5"/>
      <c r="C275" s="5"/>
      <c r="D275" s="5"/>
      <c r="E275" s="5"/>
      <c r="F275" s="5"/>
      <c r="G275" s="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customFormat="false" ht="13.5" hidden="false" customHeight="true" outlineLevel="0" collapsed="false">
      <c r="A276" s="5"/>
      <c r="B276" s="5"/>
      <c r="C276" s="5"/>
      <c r="D276" s="5"/>
      <c r="E276" s="5"/>
      <c r="F276" s="5"/>
      <c r="G276" s="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customFormat="false" ht="13.5" hidden="false" customHeight="true" outlineLevel="0" collapsed="false">
      <c r="A277" s="5"/>
      <c r="B277" s="5"/>
      <c r="C277" s="5"/>
      <c r="D277" s="5"/>
      <c r="E277" s="5"/>
      <c r="F277" s="5"/>
      <c r="G277" s="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customFormat="false" ht="13.5" hidden="false" customHeight="true" outlineLevel="0" collapsed="false">
      <c r="A278" s="5"/>
      <c r="B278" s="5"/>
      <c r="C278" s="5"/>
      <c r="D278" s="5"/>
      <c r="E278" s="5"/>
      <c r="F278" s="5"/>
      <c r="G278" s="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customFormat="false" ht="13.5" hidden="false" customHeight="true" outlineLevel="0" collapsed="false">
      <c r="A279" s="5"/>
      <c r="B279" s="5"/>
      <c r="C279" s="5"/>
      <c r="D279" s="5"/>
      <c r="E279" s="5"/>
      <c r="F279" s="5"/>
      <c r="G279" s="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customFormat="false" ht="13.5" hidden="false" customHeight="true" outlineLevel="0" collapsed="false">
      <c r="A280" s="5"/>
      <c r="B280" s="5"/>
      <c r="C280" s="5"/>
      <c r="D280" s="5"/>
      <c r="E280" s="5"/>
      <c r="F280" s="5"/>
      <c r="G280" s="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customFormat="false" ht="13.5" hidden="false" customHeight="true" outlineLevel="0" collapsed="false">
      <c r="A281" s="5"/>
      <c r="B281" s="5"/>
      <c r="C281" s="5"/>
      <c r="D281" s="5"/>
      <c r="E281" s="5"/>
      <c r="F281" s="5"/>
      <c r="G281" s="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customFormat="false" ht="13.5" hidden="false" customHeight="true" outlineLevel="0" collapsed="false">
      <c r="A282" s="5"/>
      <c r="B282" s="5"/>
      <c r="C282" s="5"/>
      <c r="D282" s="5"/>
      <c r="E282" s="5"/>
      <c r="F282" s="5"/>
      <c r="G282" s="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customFormat="false" ht="13.5" hidden="false" customHeight="true" outlineLevel="0" collapsed="false">
      <c r="A283" s="5"/>
      <c r="B283" s="5"/>
      <c r="C283" s="5"/>
      <c r="D283" s="5"/>
      <c r="E283" s="5"/>
      <c r="F283" s="5"/>
      <c r="G283" s="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customFormat="false" ht="13.5" hidden="false" customHeight="true" outlineLevel="0" collapsed="false">
      <c r="A284" s="5"/>
      <c r="B284" s="5"/>
      <c r="C284" s="5"/>
      <c r="D284" s="5"/>
      <c r="E284" s="5"/>
      <c r="F284" s="5"/>
      <c r="G284" s="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customFormat="false" ht="13.5" hidden="false" customHeight="true" outlineLevel="0" collapsed="false">
      <c r="A285" s="5"/>
      <c r="B285" s="5"/>
      <c r="C285" s="5"/>
      <c r="D285" s="5"/>
      <c r="E285" s="5"/>
      <c r="F285" s="5"/>
      <c r="G285" s="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customFormat="false" ht="13.5" hidden="false" customHeight="true" outlineLevel="0" collapsed="false">
      <c r="A286" s="5"/>
      <c r="B286" s="5"/>
      <c r="C286" s="5"/>
      <c r="D286" s="5"/>
      <c r="E286" s="5"/>
      <c r="F286" s="5"/>
      <c r="G286" s="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customFormat="false" ht="13.5" hidden="false" customHeight="true" outlineLevel="0" collapsed="false">
      <c r="A287" s="5"/>
      <c r="B287" s="5"/>
      <c r="C287" s="5"/>
      <c r="D287" s="5"/>
      <c r="E287" s="5"/>
      <c r="F287" s="5"/>
      <c r="G287" s="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customFormat="false" ht="13.5" hidden="false" customHeight="true" outlineLevel="0" collapsed="false">
      <c r="A288" s="5"/>
      <c r="B288" s="5"/>
      <c r="C288" s="5"/>
      <c r="D288" s="5"/>
      <c r="E288" s="5"/>
      <c r="F288" s="5"/>
      <c r="G288" s="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customFormat="false" ht="13.5" hidden="false" customHeight="true" outlineLevel="0" collapsed="false">
      <c r="A289" s="5"/>
      <c r="B289" s="5"/>
      <c r="C289" s="5"/>
      <c r="D289" s="5"/>
      <c r="E289" s="5"/>
      <c r="F289" s="5"/>
      <c r="G289" s="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customFormat="false" ht="13.5" hidden="false" customHeight="true" outlineLevel="0" collapsed="false">
      <c r="A290" s="5"/>
      <c r="B290" s="5"/>
      <c r="C290" s="5"/>
      <c r="D290" s="5"/>
      <c r="E290" s="5"/>
      <c r="F290" s="5"/>
      <c r="G290" s="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customFormat="false" ht="13.5" hidden="false" customHeight="true" outlineLevel="0" collapsed="false">
      <c r="A291" s="5"/>
      <c r="B291" s="5"/>
      <c r="C291" s="5"/>
      <c r="D291" s="5"/>
      <c r="E291" s="5"/>
      <c r="F291" s="5"/>
      <c r="G291" s="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customFormat="false" ht="13.5" hidden="false" customHeight="true" outlineLevel="0" collapsed="false">
      <c r="A292" s="5"/>
      <c r="B292" s="5"/>
      <c r="C292" s="5"/>
      <c r="D292" s="5"/>
      <c r="E292" s="5"/>
      <c r="F292" s="5"/>
      <c r="G292" s="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customFormat="false" ht="13.5" hidden="false" customHeight="true" outlineLevel="0" collapsed="false">
      <c r="A293" s="5"/>
      <c r="B293" s="5"/>
      <c r="C293" s="5"/>
      <c r="D293" s="5"/>
      <c r="E293" s="5"/>
      <c r="F293" s="5"/>
      <c r="G293" s="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customFormat="false" ht="13.5" hidden="false" customHeight="true" outlineLevel="0" collapsed="false">
      <c r="A294" s="5"/>
      <c r="B294" s="5"/>
      <c r="C294" s="5"/>
      <c r="D294" s="5"/>
      <c r="E294" s="5"/>
      <c r="F294" s="5"/>
      <c r="G294" s="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customFormat="false" ht="13.5" hidden="false" customHeight="true" outlineLevel="0" collapsed="false">
      <c r="A295" s="5"/>
      <c r="B295" s="5"/>
      <c r="C295" s="5"/>
      <c r="D295" s="5"/>
      <c r="E295" s="5"/>
      <c r="F295" s="5"/>
      <c r="G295" s="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customFormat="false" ht="13.5" hidden="false" customHeight="true" outlineLevel="0" collapsed="false">
      <c r="A296" s="5"/>
      <c r="B296" s="5"/>
      <c r="C296" s="5"/>
      <c r="D296" s="5"/>
      <c r="E296" s="5"/>
      <c r="F296" s="5"/>
      <c r="G296" s="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customFormat="false" ht="13.5" hidden="false" customHeight="true" outlineLevel="0" collapsed="false">
      <c r="A297" s="5"/>
      <c r="B297" s="5"/>
      <c r="C297" s="5"/>
      <c r="D297" s="5"/>
      <c r="E297" s="5"/>
      <c r="F297" s="5"/>
      <c r="G297" s="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customFormat="false" ht="13.5" hidden="false" customHeight="true" outlineLevel="0" collapsed="false">
      <c r="A298" s="5"/>
      <c r="B298" s="5"/>
      <c r="C298" s="5"/>
      <c r="D298" s="5"/>
      <c r="E298" s="5"/>
      <c r="F298" s="5"/>
      <c r="G298" s="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customFormat="false" ht="13.5" hidden="false" customHeight="true" outlineLevel="0" collapsed="false">
      <c r="A299" s="5"/>
      <c r="B299" s="5"/>
      <c r="C299" s="5"/>
      <c r="D299" s="5"/>
      <c r="E299" s="5"/>
      <c r="F299" s="5"/>
      <c r="G299" s="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customFormat="false" ht="13.5" hidden="false" customHeight="true" outlineLevel="0" collapsed="false">
      <c r="A300" s="5"/>
      <c r="B300" s="5"/>
      <c r="C300" s="5"/>
      <c r="D300" s="5"/>
      <c r="E300" s="5"/>
      <c r="F300" s="5"/>
      <c r="G300" s="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customFormat="false" ht="13.5" hidden="false" customHeight="true" outlineLevel="0" collapsed="false">
      <c r="A301" s="5"/>
      <c r="B301" s="5"/>
      <c r="C301" s="5"/>
      <c r="D301" s="5"/>
      <c r="E301" s="5"/>
      <c r="F301" s="5"/>
      <c r="G301" s="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customFormat="false" ht="13.5" hidden="false" customHeight="true" outlineLevel="0" collapsed="false">
      <c r="A302" s="5"/>
      <c r="B302" s="5"/>
      <c r="C302" s="5"/>
      <c r="D302" s="5"/>
      <c r="E302" s="5"/>
      <c r="F302" s="5"/>
      <c r="G302" s="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customFormat="false" ht="13.5" hidden="false" customHeight="true" outlineLevel="0" collapsed="false">
      <c r="A303" s="5"/>
      <c r="B303" s="5"/>
      <c r="C303" s="5"/>
      <c r="D303" s="5"/>
      <c r="E303" s="5"/>
      <c r="F303" s="5"/>
      <c r="G303" s="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customFormat="false" ht="13.5" hidden="false" customHeight="true" outlineLevel="0" collapsed="false">
      <c r="A304" s="5"/>
      <c r="B304" s="5"/>
      <c r="C304" s="5"/>
      <c r="D304" s="5"/>
      <c r="E304" s="5"/>
      <c r="F304" s="5"/>
      <c r="G304" s="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customFormat="false" ht="13.5" hidden="false" customHeight="true" outlineLevel="0" collapsed="false">
      <c r="A305" s="5"/>
      <c r="B305" s="5"/>
      <c r="C305" s="5"/>
      <c r="D305" s="5"/>
      <c r="E305" s="5"/>
      <c r="F305" s="5"/>
      <c r="G305" s="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customFormat="false" ht="13.5" hidden="false" customHeight="true" outlineLevel="0" collapsed="false">
      <c r="A306" s="5"/>
      <c r="B306" s="5"/>
      <c r="C306" s="5"/>
      <c r="D306" s="5"/>
      <c r="E306" s="5"/>
      <c r="F306" s="5"/>
      <c r="G306" s="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customFormat="false" ht="13.5" hidden="false" customHeight="true" outlineLevel="0" collapsed="false">
      <c r="A307" s="5"/>
      <c r="B307" s="5"/>
      <c r="C307" s="5"/>
      <c r="D307" s="5"/>
      <c r="E307" s="5"/>
      <c r="F307" s="5"/>
      <c r="G307" s="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customFormat="false" ht="13.5" hidden="false" customHeight="true" outlineLevel="0" collapsed="false">
      <c r="A308" s="5"/>
      <c r="B308" s="5"/>
      <c r="C308" s="5"/>
      <c r="D308" s="5"/>
      <c r="E308" s="5"/>
      <c r="F308" s="5"/>
      <c r="G308" s="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customFormat="false" ht="13.5" hidden="false" customHeight="true" outlineLevel="0" collapsed="false">
      <c r="A309" s="5"/>
      <c r="B309" s="5"/>
      <c r="C309" s="5"/>
      <c r="D309" s="5"/>
      <c r="E309" s="5"/>
      <c r="F309" s="5"/>
      <c r="G309" s="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customFormat="false" ht="13.5" hidden="false" customHeight="true" outlineLevel="0" collapsed="false">
      <c r="A310" s="5"/>
      <c r="B310" s="5"/>
      <c r="C310" s="5"/>
      <c r="D310" s="5"/>
      <c r="E310" s="5"/>
      <c r="F310" s="5"/>
      <c r="G310" s="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customFormat="false" ht="13.5" hidden="false" customHeight="true" outlineLevel="0" collapsed="false">
      <c r="A311" s="5"/>
      <c r="B311" s="5"/>
      <c r="C311" s="5"/>
      <c r="D311" s="5"/>
      <c r="E311" s="5"/>
      <c r="F311" s="5"/>
      <c r="G311" s="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customFormat="false" ht="13.5" hidden="false" customHeight="true" outlineLevel="0" collapsed="false">
      <c r="A312" s="5"/>
      <c r="B312" s="5"/>
      <c r="C312" s="5"/>
      <c r="D312" s="5"/>
      <c r="E312" s="5"/>
      <c r="F312" s="5"/>
      <c r="G312" s="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customFormat="false" ht="13.5" hidden="false" customHeight="true" outlineLevel="0" collapsed="false">
      <c r="A313" s="5"/>
      <c r="B313" s="5"/>
      <c r="C313" s="5"/>
      <c r="D313" s="5"/>
      <c r="E313" s="5"/>
      <c r="F313" s="5"/>
      <c r="G313" s="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customFormat="false" ht="13.5" hidden="false" customHeight="true" outlineLevel="0" collapsed="false">
      <c r="A314" s="5"/>
      <c r="B314" s="5"/>
      <c r="C314" s="5"/>
      <c r="D314" s="5"/>
      <c r="E314" s="5"/>
      <c r="F314" s="5"/>
      <c r="G314" s="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customFormat="false" ht="13.5" hidden="false" customHeight="true" outlineLevel="0" collapsed="false">
      <c r="A315" s="5"/>
      <c r="B315" s="5"/>
      <c r="C315" s="5"/>
      <c r="D315" s="5"/>
      <c r="E315" s="5"/>
      <c r="F315" s="5"/>
      <c r="G315" s="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customFormat="false" ht="13.5" hidden="false" customHeight="true" outlineLevel="0" collapsed="false">
      <c r="A316" s="5"/>
      <c r="B316" s="5"/>
      <c r="C316" s="5"/>
      <c r="D316" s="5"/>
      <c r="E316" s="5"/>
      <c r="F316" s="5"/>
      <c r="G316" s="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customFormat="false" ht="13.5" hidden="false" customHeight="true" outlineLevel="0" collapsed="false">
      <c r="A317" s="5"/>
      <c r="B317" s="5"/>
      <c r="C317" s="5"/>
      <c r="D317" s="5"/>
      <c r="E317" s="5"/>
      <c r="F317" s="5"/>
      <c r="G317" s="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customFormat="false" ht="13.5" hidden="false" customHeight="true" outlineLevel="0" collapsed="false">
      <c r="A318" s="5"/>
      <c r="B318" s="5"/>
      <c r="C318" s="5"/>
      <c r="D318" s="5"/>
      <c r="E318" s="5"/>
      <c r="F318" s="5"/>
      <c r="G318" s="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customFormat="false" ht="13.5" hidden="false" customHeight="true" outlineLevel="0" collapsed="false">
      <c r="A319" s="5"/>
      <c r="B319" s="5"/>
      <c r="C319" s="5"/>
      <c r="D319" s="5"/>
      <c r="E319" s="5"/>
      <c r="F319" s="5"/>
      <c r="G319" s="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customFormat="false" ht="13.5" hidden="false" customHeight="true" outlineLevel="0" collapsed="false">
      <c r="A320" s="5"/>
      <c r="B320" s="5"/>
      <c r="C320" s="5"/>
      <c r="D320" s="5"/>
      <c r="E320" s="5"/>
      <c r="F320" s="5"/>
      <c r="G320" s="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customFormat="false" ht="13.5" hidden="false" customHeight="true" outlineLevel="0" collapsed="false">
      <c r="A321" s="5"/>
      <c r="B321" s="5"/>
      <c r="C321" s="5"/>
      <c r="D321" s="5"/>
      <c r="E321" s="5"/>
      <c r="F321" s="5"/>
      <c r="G321" s="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customFormat="false" ht="13.5" hidden="false" customHeight="true" outlineLevel="0" collapsed="false">
      <c r="A322" s="5"/>
      <c r="B322" s="5"/>
      <c r="C322" s="5"/>
      <c r="D322" s="5"/>
      <c r="E322" s="5"/>
      <c r="F322" s="5"/>
      <c r="G322" s="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customFormat="false" ht="13.5" hidden="false" customHeight="true" outlineLevel="0" collapsed="false">
      <c r="A323" s="5"/>
      <c r="B323" s="5"/>
      <c r="C323" s="5"/>
      <c r="D323" s="5"/>
      <c r="E323" s="5"/>
      <c r="F323" s="5"/>
      <c r="G323" s="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customFormat="false" ht="13.5" hidden="false" customHeight="true" outlineLevel="0" collapsed="false">
      <c r="A324" s="5"/>
      <c r="B324" s="5"/>
      <c r="C324" s="5"/>
      <c r="D324" s="5"/>
      <c r="E324" s="5"/>
      <c r="F324" s="5"/>
      <c r="G324" s="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customFormat="false" ht="13.5" hidden="false" customHeight="true" outlineLevel="0" collapsed="false">
      <c r="A325" s="5"/>
      <c r="B325" s="5"/>
      <c r="C325" s="5"/>
      <c r="D325" s="5"/>
      <c r="E325" s="5"/>
      <c r="F325" s="5"/>
      <c r="G325" s="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customFormat="false" ht="13.5" hidden="false" customHeight="true" outlineLevel="0" collapsed="false">
      <c r="A326" s="5"/>
      <c r="B326" s="5"/>
      <c r="C326" s="5"/>
      <c r="D326" s="5"/>
      <c r="E326" s="5"/>
      <c r="F326" s="5"/>
      <c r="G326" s="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customFormat="false" ht="13.5" hidden="false" customHeight="true" outlineLevel="0" collapsed="false">
      <c r="A327" s="5"/>
      <c r="B327" s="5"/>
      <c r="C327" s="5"/>
      <c r="D327" s="5"/>
      <c r="E327" s="5"/>
      <c r="F327" s="5"/>
      <c r="G327" s="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customFormat="false" ht="13.5" hidden="false" customHeight="true" outlineLevel="0" collapsed="false">
      <c r="A328" s="5"/>
      <c r="B328" s="5"/>
      <c r="C328" s="5"/>
      <c r="D328" s="5"/>
      <c r="E328" s="5"/>
      <c r="F328" s="5"/>
      <c r="G328" s="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customFormat="false" ht="13.5" hidden="false" customHeight="true" outlineLevel="0" collapsed="false">
      <c r="A329" s="5"/>
      <c r="B329" s="5"/>
      <c r="C329" s="5"/>
      <c r="D329" s="5"/>
      <c r="E329" s="5"/>
      <c r="F329" s="5"/>
      <c r="G329" s="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customFormat="false" ht="13.5" hidden="false" customHeight="true" outlineLevel="0" collapsed="false">
      <c r="A330" s="5"/>
      <c r="B330" s="5"/>
      <c r="C330" s="5"/>
      <c r="D330" s="5"/>
      <c r="E330" s="5"/>
      <c r="F330" s="5"/>
      <c r="G330" s="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customFormat="false" ht="13.5" hidden="false" customHeight="true" outlineLevel="0" collapsed="false">
      <c r="A331" s="5"/>
      <c r="B331" s="5"/>
      <c r="C331" s="5"/>
      <c r="D331" s="5"/>
      <c r="E331" s="5"/>
      <c r="F331" s="5"/>
      <c r="G331" s="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customFormat="false" ht="13.5" hidden="false" customHeight="true" outlineLevel="0" collapsed="false">
      <c r="A332" s="5"/>
      <c r="B332" s="5"/>
      <c r="C332" s="5"/>
      <c r="D332" s="5"/>
      <c r="E332" s="5"/>
      <c r="F332" s="5"/>
      <c r="G332" s="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customFormat="false" ht="13.5" hidden="false" customHeight="true" outlineLevel="0" collapsed="false">
      <c r="A333" s="5"/>
      <c r="B333" s="5"/>
      <c r="C333" s="5"/>
      <c r="D333" s="5"/>
      <c r="E333" s="5"/>
      <c r="F333" s="5"/>
      <c r="G333" s="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customFormat="false" ht="13.5" hidden="false" customHeight="true" outlineLevel="0" collapsed="false">
      <c r="A334" s="5"/>
      <c r="B334" s="5"/>
      <c r="C334" s="5"/>
      <c r="D334" s="5"/>
      <c r="E334" s="5"/>
      <c r="F334" s="5"/>
      <c r="G334" s="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customFormat="false" ht="13.5" hidden="false" customHeight="true" outlineLevel="0" collapsed="false">
      <c r="A335" s="5"/>
      <c r="B335" s="5"/>
      <c r="C335" s="5"/>
      <c r="D335" s="5"/>
      <c r="E335" s="5"/>
      <c r="F335" s="5"/>
      <c r="G335" s="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customFormat="false" ht="13.5" hidden="false" customHeight="true" outlineLevel="0" collapsed="false">
      <c r="A336" s="5"/>
      <c r="B336" s="5"/>
      <c r="C336" s="5"/>
      <c r="D336" s="5"/>
      <c r="E336" s="5"/>
      <c r="F336" s="5"/>
      <c r="G336" s="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customFormat="false" ht="13.5" hidden="false" customHeight="true" outlineLevel="0" collapsed="false">
      <c r="A337" s="5"/>
      <c r="B337" s="5"/>
      <c r="C337" s="5"/>
      <c r="D337" s="5"/>
      <c r="E337" s="5"/>
      <c r="F337" s="5"/>
      <c r="G337" s="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customFormat="false" ht="13.5" hidden="false" customHeight="true" outlineLevel="0" collapsed="false">
      <c r="A338" s="5"/>
      <c r="B338" s="5"/>
      <c r="C338" s="5"/>
      <c r="D338" s="5"/>
      <c r="E338" s="5"/>
      <c r="F338" s="5"/>
      <c r="G338" s="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customFormat="false" ht="13.5" hidden="false" customHeight="true" outlineLevel="0" collapsed="false">
      <c r="A339" s="5"/>
      <c r="B339" s="5"/>
      <c r="C339" s="5"/>
      <c r="D339" s="5"/>
      <c r="E339" s="5"/>
      <c r="F339" s="5"/>
      <c r="G339" s="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customFormat="false" ht="13.5" hidden="false" customHeight="true" outlineLevel="0" collapsed="false">
      <c r="A340" s="5"/>
      <c r="B340" s="5"/>
      <c r="C340" s="5"/>
      <c r="D340" s="5"/>
      <c r="E340" s="5"/>
      <c r="F340" s="5"/>
      <c r="G340" s="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customFormat="false" ht="13.5" hidden="false" customHeight="true" outlineLevel="0" collapsed="false">
      <c r="A341" s="5"/>
      <c r="B341" s="5"/>
      <c r="C341" s="5"/>
      <c r="D341" s="5"/>
      <c r="E341" s="5"/>
      <c r="F341" s="5"/>
      <c r="G341" s="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customFormat="false" ht="13.5" hidden="false" customHeight="true" outlineLevel="0" collapsed="false">
      <c r="A342" s="5"/>
      <c r="B342" s="5"/>
      <c r="C342" s="5"/>
      <c r="D342" s="5"/>
      <c r="E342" s="5"/>
      <c r="F342" s="5"/>
      <c r="G342" s="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customFormat="false" ht="13.5" hidden="false" customHeight="true" outlineLevel="0" collapsed="false">
      <c r="A343" s="5"/>
      <c r="B343" s="5"/>
      <c r="C343" s="5"/>
      <c r="D343" s="5"/>
      <c r="E343" s="5"/>
      <c r="F343" s="5"/>
      <c r="G343" s="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customFormat="false" ht="13.5" hidden="false" customHeight="true" outlineLevel="0" collapsed="false">
      <c r="A344" s="5"/>
      <c r="B344" s="5"/>
      <c r="C344" s="5"/>
      <c r="D344" s="5"/>
      <c r="E344" s="5"/>
      <c r="F344" s="5"/>
      <c r="G344" s="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customFormat="false" ht="13.5" hidden="false" customHeight="true" outlineLevel="0" collapsed="false">
      <c r="A345" s="5"/>
      <c r="B345" s="5"/>
      <c r="C345" s="5"/>
      <c r="D345" s="5"/>
      <c r="E345" s="5"/>
      <c r="F345" s="5"/>
      <c r="G345" s="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customFormat="false" ht="13.5" hidden="false" customHeight="true" outlineLevel="0" collapsed="false">
      <c r="A346" s="5"/>
      <c r="B346" s="5"/>
      <c r="C346" s="5"/>
      <c r="D346" s="5"/>
      <c r="E346" s="5"/>
      <c r="F346" s="5"/>
      <c r="G346" s="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customFormat="false" ht="13.5" hidden="false" customHeight="true" outlineLevel="0" collapsed="false">
      <c r="A347" s="5"/>
      <c r="B347" s="5"/>
      <c r="C347" s="5"/>
      <c r="D347" s="5"/>
      <c r="E347" s="5"/>
      <c r="F347" s="5"/>
      <c r="G347" s="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customFormat="false" ht="13.5" hidden="false" customHeight="true" outlineLevel="0" collapsed="false">
      <c r="A348" s="5"/>
      <c r="B348" s="5"/>
      <c r="C348" s="5"/>
      <c r="D348" s="5"/>
      <c r="E348" s="5"/>
      <c r="F348" s="5"/>
      <c r="G348" s="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customFormat="false" ht="13.5" hidden="false" customHeight="true" outlineLevel="0" collapsed="false">
      <c r="A349" s="5"/>
      <c r="B349" s="5"/>
      <c r="C349" s="5"/>
      <c r="D349" s="5"/>
      <c r="E349" s="5"/>
      <c r="F349" s="5"/>
      <c r="G349" s="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customFormat="false" ht="13.5" hidden="false" customHeight="true" outlineLevel="0" collapsed="false">
      <c r="A350" s="5"/>
      <c r="B350" s="5"/>
      <c r="C350" s="5"/>
      <c r="D350" s="5"/>
      <c r="E350" s="5"/>
      <c r="F350" s="5"/>
      <c r="G350" s="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customFormat="false" ht="13.5" hidden="false" customHeight="true" outlineLevel="0" collapsed="false">
      <c r="A351" s="5"/>
      <c r="B351" s="5"/>
      <c r="C351" s="5"/>
      <c r="D351" s="5"/>
      <c r="E351" s="5"/>
      <c r="F351" s="5"/>
      <c r="G351" s="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customFormat="false" ht="13.5" hidden="false" customHeight="true" outlineLevel="0" collapsed="false">
      <c r="A352" s="5"/>
      <c r="B352" s="5"/>
      <c r="C352" s="5"/>
      <c r="D352" s="5"/>
      <c r="E352" s="5"/>
      <c r="F352" s="5"/>
      <c r="G352" s="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5">
    <mergeCell ref="A1:E9"/>
    <mergeCell ref="A10:E10"/>
    <mergeCell ref="B88:C88"/>
    <mergeCell ref="A136:E136"/>
    <mergeCell ref="A148:E148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sheetData>
    <row r="1" customFormat="false" ht="15" hidden="false" customHeight="false" outlineLevel="0" collapsed="false">
      <c r="A1" s="109" t="s">
        <v>183</v>
      </c>
      <c r="B1" s="109"/>
      <c r="C1" s="109"/>
      <c r="D1" s="109"/>
      <c r="E1" s="109"/>
      <c r="F1" s="109"/>
    </row>
    <row r="2" customFormat="false" ht="15" hidden="false" customHeight="false" outlineLevel="0" collapsed="false">
      <c r="A2" s="110" t="s">
        <v>142</v>
      </c>
      <c r="B2" s="110" t="s">
        <v>143</v>
      </c>
      <c r="C2" s="111" t="s">
        <v>144</v>
      </c>
      <c r="D2" s="111" t="s">
        <v>184</v>
      </c>
      <c r="E2" s="129" t="s">
        <v>146</v>
      </c>
      <c r="F2" s="112" t="s">
        <v>147</v>
      </c>
    </row>
    <row r="3" customFormat="false" ht="15" hidden="false" customHeight="false" outlineLevel="0" collapsed="false">
      <c r="A3" s="118" t="n">
        <v>1</v>
      </c>
      <c r="B3" s="114" t="s">
        <v>148</v>
      </c>
      <c r="C3" s="115" t="s">
        <v>149</v>
      </c>
      <c r="D3" s="116" t="n">
        <v>9</v>
      </c>
      <c r="E3" s="117" t="n">
        <v>22.27</v>
      </c>
      <c r="F3" s="117" t="n">
        <f aca="false">D3*E3</f>
        <v>200.43</v>
      </c>
    </row>
    <row r="4" customFormat="false" ht="15" hidden="false" customHeight="false" outlineLevel="0" collapsed="false">
      <c r="A4" s="118" t="n">
        <v>2</v>
      </c>
      <c r="B4" s="114" t="s">
        <v>148</v>
      </c>
      <c r="C4" s="115" t="s">
        <v>150</v>
      </c>
      <c r="D4" s="116" t="n">
        <v>9</v>
      </c>
      <c r="E4" s="117" t="n">
        <v>30.3</v>
      </c>
      <c r="F4" s="117" t="n">
        <f aca="false">D4*E4</f>
        <v>272.7</v>
      </c>
    </row>
    <row r="5" customFormat="false" ht="15" hidden="false" customHeight="false" outlineLevel="0" collapsed="false">
      <c r="A5" s="118" t="n">
        <v>3</v>
      </c>
      <c r="B5" s="114" t="s">
        <v>148</v>
      </c>
      <c r="C5" s="115" t="s">
        <v>151</v>
      </c>
      <c r="D5" s="119" t="n">
        <v>4</v>
      </c>
      <c r="E5" s="117" t="n">
        <v>49.9</v>
      </c>
      <c r="F5" s="117" t="n">
        <f aca="false">D5*E5</f>
        <v>199.6</v>
      </c>
    </row>
    <row r="6" customFormat="false" ht="15" hidden="false" customHeight="false" outlineLevel="0" collapsed="false">
      <c r="A6" s="118" t="n">
        <v>4</v>
      </c>
      <c r="B6" s="114" t="s">
        <v>148</v>
      </c>
      <c r="C6" s="115" t="s">
        <v>152</v>
      </c>
      <c r="D6" s="116" t="n">
        <v>3</v>
      </c>
      <c r="E6" s="117" t="n">
        <v>143.27</v>
      </c>
      <c r="F6" s="117" t="n">
        <f aca="false">D6*E6</f>
        <v>429.81</v>
      </c>
    </row>
    <row r="7" customFormat="false" ht="15" hidden="false" customHeight="false" outlineLevel="0" collapsed="false">
      <c r="E7" s="130" t="s">
        <v>147</v>
      </c>
      <c r="F7" s="121" t="n">
        <f aca="false">SUM(F3:F6)</f>
        <v>1102.54</v>
      </c>
    </row>
    <row r="8" customFormat="false" ht="15" hidden="false" customHeight="false" outlineLevel="0" collapsed="false">
      <c r="E8" s="131" t="s">
        <v>153</v>
      </c>
      <c r="F8" s="121" t="n">
        <f aca="false">F7/12</f>
        <v>91.87833333</v>
      </c>
    </row>
    <row r="9" customFormat="false" ht="15" hidden="false" customHeight="false" outlineLevel="0" collapsed="false">
      <c r="E9" s="121"/>
    </row>
    <row r="10" customFormat="false" ht="15" hidden="false" customHeight="false" outlineLevel="0" collapsed="false">
      <c r="A10" s="112" t="s">
        <v>185</v>
      </c>
      <c r="B10" s="112"/>
      <c r="C10" s="112"/>
      <c r="D10" s="112"/>
      <c r="E10" s="112"/>
      <c r="F10" s="112"/>
    </row>
    <row r="11" customFormat="false" ht="15" hidden="false" customHeight="false" outlineLevel="0" collapsed="false">
      <c r="A11" s="110" t="s">
        <v>142</v>
      </c>
      <c r="B11" s="110" t="s">
        <v>143</v>
      </c>
      <c r="C11" s="111" t="s">
        <v>144</v>
      </c>
      <c r="D11" s="111" t="s">
        <v>184</v>
      </c>
      <c r="E11" s="129" t="s">
        <v>146</v>
      </c>
      <c r="F11" s="112" t="s">
        <v>147</v>
      </c>
    </row>
    <row r="12" customFormat="false" ht="15" hidden="false" customHeight="false" outlineLevel="0" collapsed="false">
      <c r="A12" s="118" t="n">
        <v>1</v>
      </c>
      <c r="B12" s="114" t="s">
        <v>148</v>
      </c>
      <c r="C12" s="115" t="s">
        <v>186</v>
      </c>
      <c r="D12" s="114" t="n">
        <v>1</v>
      </c>
      <c r="E12" s="117" t="n">
        <v>37.02</v>
      </c>
      <c r="F12" s="117" t="n">
        <f aca="false">D12*E12</f>
        <v>37.02</v>
      </c>
    </row>
    <row r="13" customFormat="false" ht="15" hidden="false" customHeight="false" outlineLevel="0" collapsed="false">
      <c r="A13" s="118" t="n">
        <v>2</v>
      </c>
      <c r="B13" s="114" t="s">
        <v>148</v>
      </c>
      <c r="C13" s="132" t="s">
        <v>187</v>
      </c>
      <c r="D13" s="114" t="n">
        <v>1</v>
      </c>
      <c r="E13" s="117" t="n">
        <v>16.33</v>
      </c>
      <c r="F13" s="117" t="n">
        <f aca="false">D13*E13</f>
        <v>16.33</v>
      </c>
    </row>
    <row r="14" customFormat="false" ht="15" hidden="false" customHeight="false" outlineLevel="0" collapsed="false">
      <c r="A14" s="118" t="n">
        <v>3</v>
      </c>
      <c r="B14" s="114" t="s">
        <v>148</v>
      </c>
      <c r="C14" s="132" t="s">
        <v>188</v>
      </c>
      <c r="D14" s="114" t="n">
        <v>2</v>
      </c>
      <c r="E14" s="117" t="n">
        <v>49.68</v>
      </c>
      <c r="F14" s="117" t="n">
        <f aca="false">D14*E14</f>
        <v>99.36</v>
      </c>
    </row>
    <row r="15" customFormat="false" ht="15" hidden="false" customHeight="false" outlineLevel="0" collapsed="false">
      <c r="A15" s="118" t="n">
        <v>4</v>
      </c>
      <c r="B15" s="114" t="s">
        <v>148</v>
      </c>
      <c r="C15" s="115" t="s">
        <v>189</v>
      </c>
      <c r="D15" s="114" t="n">
        <v>2</v>
      </c>
      <c r="E15" s="117" t="n">
        <v>43.57</v>
      </c>
      <c r="F15" s="117" t="n">
        <f aca="false">D15*E15</f>
        <v>87.14</v>
      </c>
    </row>
    <row r="16" customFormat="false" ht="15" hidden="false" customHeight="false" outlineLevel="0" collapsed="false">
      <c r="A16" s="118" t="n">
        <v>5</v>
      </c>
      <c r="B16" s="114" t="s">
        <v>148</v>
      </c>
      <c r="C16" s="115" t="s">
        <v>190</v>
      </c>
      <c r="D16" s="114" t="n">
        <v>1</v>
      </c>
      <c r="E16" s="117" t="n">
        <v>15.28</v>
      </c>
      <c r="F16" s="117" t="n">
        <f aca="false">D16*E16</f>
        <v>15.28</v>
      </c>
    </row>
    <row r="17" customFormat="false" ht="15" hidden="false" customHeight="false" outlineLevel="0" collapsed="false">
      <c r="A17" s="118" t="n">
        <v>6</v>
      </c>
      <c r="B17" s="114" t="s">
        <v>148</v>
      </c>
      <c r="C17" s="132" t="s">
        <v>191</v>
      </c>
      <c r="D17" s="114" t="n">
        <v>20</v>
      </c>
      <c r="E17" s="117" t="n">
        <v>1.64</v>
      </c>
      <c r="F17" s="117" t="n">
        <f aca="false">D17*E17</f>
        <v>32.8</v>
      </c>
    </row>
    <row r="18" customFormat="false" ht="15" hidden="false" customHeight="false" outlineLevel="0" collapsed="false">
      <c r="A18" s="118" t="n">
        <v>7</v>
      </c>
      <c r="B18" s="114" t="s">
        <v>148</v>
      </c>
      <c r="C18" s="115" t="s">
        <v>192</v>
      </c>
      <c r="D18" s="114" t="n">
        <v>1</v>
      </c>
      <c r="E18" s="117" t="n">
        <v>4</v>
      </c>
      <c r="F18" s="117" t="n">
        <f aca="false">D18*E18</f>
        <v>4</v>
      </c>
    </row>
    <row r="19" customFormat="false" ht="15" hidden="false" customHeight="false" outlineLevel="0" collapsed="false">
      <c r="A19" s="118" t="n">
        <v>8</v>
      </c>
      <c r="B19" s="114" t="s">
        <v>148</v>
      </c>
      <c r="C19" s="115" t="s">
        <v>193</v>
      </c>
      <c r="D19" s="114" t="n">
        <v>1</v>
      </c>
      <c r="E19" s="117" t="n">
        <v>12.12</v>
      </c>
      <c r="F19" s="117" t="n">
        <f aca="false">D19*E19</f>
        <v>12.12</v>
      </c>
    </row>
    <row r="20" customFormat="false" ht="15" hidden="false" customHeight="false" outlineLevel="0" collapsed="false">
      <c r="A20" s="118" t="n">
        <v>9</v>
      </c>
      <c r="B20" s="114" t="s">
        <v>148</v>
      </c>
      <c r="C20" s="133" t="s">
        <v>194</v>
      </c>
      <c r="D20" s="114" t="n">
        <v>2</v>
      </c>
      <c r="E20" s="117" t="n">
        <v>1.95</v>
      </c>
      <c r="F20" s="117" t="n">
        <f aca="false">D20*E20</f>
        <v>3.9</v>
      </c>
    </row>
    <row r="21" customFormat="false" ht="15" hidden="false" customHeight="false" outlineLevel="0" collapsed="false">
      <c r="A21" s="118" t="n">
        <v>10</v>
      </c>
      <c r="B21" s="114" t="s">
        <v>148</v>
      </c>
      <c r="C21" s="115" t="s">
        <v>195</v>
      </c>
      <c r="D21" s="114" t="n">
        <v>1</v>
      </c>
      <c r="E21" s="117" t="n">
        <v>25.76</v>
      </c>
      <c r="F21" s="117" t="n">
        <f aca="false">D21*E21</f>
        <v>25.76</v>
      </c>
    </row>
    <row r="22" customFormat="false" ht="15.75" hidden="false" customHeight="true" outlineLevel="0" collapsed="false">
      <c r="A22" s="118" t="n">
        <v>11</v>
      </c>
      <c r="B22" s="114" t="s">
        <v>148</v>
      </c>
      <c r="C22" s="115" t="s">
        <v>196</v>
      </c>
      <c r="D22" s="114" t="n">
        <v>1</v>
      </c>
      <c r="E22" s="117" t="n">
        <v>102.37</v>
      </c>
      <c r="F22" s="117" t="n">
        <f aca="false">D22*E22</f>
        <v>102.37</v>
      </c>
    </row>
    <row r="23" customFormat="false" ht="15.75" hidden="false" customHeight="true" outlineLevel="0" collapsed="false">
      <c r="E23" s="120" t="s">
        <v>147</v>
      </c>
      <c r="F23" s="121" t="n">
        <f aca="false">SUM(F12:F22)</f>
        <v>436.08</v>
      </c>
    </row>
    <row r="24" customFormat="false" ht="15.75" hidden="false" customHeight="true" outlineLevel="0" collapsed="false">
      <c r="E24" s="122" t="s">
        <v>172</v>
      </c>
      <c r="F24" s="121" t="n">
        <f aca="false">F23/12</f>
        <v>36.34</v>
      </c>
    </row>
    <row r="25" customFormat="false" ht="15.75" hidden="false" customHeight="true" outlineLevel="0" collapsed="false">
      <c r="E25" s="121"/>
    </row>
    <row r="26" customFormat="false" ht="15.75" hidden="false" customHeight="true" outlineLevel="0" collapsed="false">
      <c r="E26" s="121"/>
    </row>
    <row r="27" customFormat="false" ht="15.75" hidden="false" customHeight="true" outlineLevel="0" collapsed="false">
      <c r="E27" s="121"/>
    </row>
    <row r="28" customFormat="false" ht="15.75" hidden="false" customHeight="true" outlineLevel="0" collapsed="false">
      <c r="E28" s="121"/>
    </row>
    <row r="29" customFormat="false" ht="15.75" hidden="false" customHeight="true" outlineLevel="0" collapsed="false">
      <c r="E29" s="121"/>
    </row>
    <row r="30" customFormat="false" ht="15.75" hidden="false" customHeight="true" outlineLevel="0" collapsed="false">
      <c r="E30" s="121"/>
    </row>
    <row r="31" customFormat="false" ht="15.75" hidden="false" customHeight="true" outlineLevel="0" collapsed="false">
      <c r="E31" s="121"/>
    </row>
    <row r="32" customFormat="false" ht="15.75" hidden="false" customHeight="true" outlineLevel="0" collapsed="false">
      <c r="E32" s="121"/>
    </row>
    <row r="33" customFormat="false" ht="15.75" hidden="false" customHeight="true" outlineLevel="0" collapsed="false">
      <c r="E33" s="121"/>
    </row>
    <row r="34" customFormat="false" ht="15.75" hidden="false" customHeight="true" outlineLevel="0" collapsed="false">
      <c r="E34" s="121"/>
    </row>
    <row r="35" customFormat="false" ht="15.75" hidden="false" customHeight="true" outlineLevel="0" collapsed="false">
      <c r="E35" s="121"/>
    </row>
    <row r="36" customFormat="false" ht="15.75" hidden="false" customHeight="true" outlineLevel="0" collapsed="false">
      <c r="E36" s="121"/>
    </row>
    <row r="37" customFormat="false" ht="15.75" hidden="false" customHeight="true" outlineLevel="0" collapsed="false">
      <c r="E37" s="121"/>
    </row>
    <row r="38" customFormat="false" ht="15.75" hidden="false" customHeight="true" outlineLevel="0" collapsed="false">
      <c r="E38" s="121"/>
    </row>
    <row r="39" customFormat="false" ht="15.75" hidden="false" customHeight="true" outlineLevel="0" collapsed="false">
      <c r="E39" s="121"/>
    </row>
    <row r="40" customFormat="false" ht="15.75" hidden="false" customHeight="true" outlineLevel="0" collapsed="false">
      <c r="E40" s="121"/>
    </row>
    <row r="41" customFormat="false" ht="15.75" hidden="false" customHeight="true" outlineLevel="0" collapsed="false">
      <c r="E41" s="121"/>
    </row>
    <row r="42" customFormat="false" ht="15.75" hidden="false" customHeight="true" outlineLevel="0" collapsed="false">
      <c r="E42" s="121"/>
    </row>
    <row r="43" customFormat="false" ht="15.75" hidden="false" customHeight="true" outlineLevel="0" collapsed="false">
      <c r="E43" s="121"/>
    </row>
    <row r="44" customFormat="false" ht="15.75" hidden="false" customHeight="true" outlineLevel="0" collapsed="false">
      <c r="E44" s="121"/>
    </row>
    <row r="45" customFormat="false" ht="15.75" hidden="false" customHeight="true" outlineLevel="0" collapsed="false">
      <c r="E45" s="121"/>
    </row>
    <row r="46" customFormat="false" ht="15.75" hidden="false" customHeight="true" outlineLevel="0" collapsed="false">
      <c r="E46" s="121"/>
    </row>
    <row r="47" customFormat="false" ht="15.75" hidden="false" customHeight="true" outlineLevel="0" collapsed="false">
      <c r="E47" s="121"/>
    </row>
    <row r="48" customFormat="false" ht="15.75" hidden="false" customHeight="true" outlineLevel="0" collapsed="false">
      <c r="E48" s="121"/>
    </row>
    <row r="49" customFormat="false" ht="15.75" hidden="false" customHeight="true" outlineLevel="0" collapsed="false">
      <c r="E49" s="121"/>
    </row>
    <row r="50" customFormat="false" ht="15.75" hidden="false" customHeight="true" outlineLevel="0" collapsed="false">
      <c r="E50" s="121"/>
    </row>
    <row r="51" customFormat="false" ht="15.75" hidden="false" customHeight="true" outlineLevel="0" collapsed="false">
      <c r="E51" s="121"/>
    </row>
    <row r="52" customFormat="false" ht="15.75" hidden="false" customHeight="true" outlineLevel="0" collapsed="false">
      <c r="E52" s="121"/>
    </row>
    <row r="53" customFormat="false" ht="15.75" hidden="false" customHeight="true" outlineLevel="0" collapsed="false">
      <c r="E53" s="121"/>
    </row>
    <row r="54" customFormat="false" ht="15.75" hidden="false" customHeight="true" outlineLevel="0" collapsed="false">
      <c r="E54" s="121"/>
    </row>
    <row r="55" customFormat="false" ht="15.75" hidden="false" customHeight="true" outlineLevel="0" collapsed="false">
      <c r="E55" s="121"/>
    </row>
    <row r="56" customFormat="false" ht="15.75" hidden="false" customHeight="true" outlineLevel="0" collapsed="false">
      <c r="E56" s="121"/>
    </row>
    <row r="57" customFormat="false" ht="15.75" hidden="false" customHeight="true" outlineLevel="0" collapsed="false">
      <c r="E57" s="121"/>
    </row>
    <row r="58" customFormat="false" ht="15.75" hidden="false" customHeight="true" outlineLevel="0" collapsed="false">
      <c r="E58" s="121"/>
    </row>
    <row r="59" customFormat="false" ht="15.75" hidden="false" customHeight="true" outlineLevel="0" collapsed="false">
      <c r="E59" s="121"/>
    </row>
    <row r="60" customFormat="false" ht="15.75" hidden="false" customHeight="true" outlineLevel="0" collapsed="false">
      <c r="E60" s="121"/>
    </row>
    <row r="61" customFormat="false" ht="15.75" hidden="false" customHeight="true" outlineLevel="0" collapsed="false">
      <c r="E61" s="121"/>
    </row>
    <row r="62" customFormat="false" ht="15.75" hidden="false" customHeight="true" outlineLevel="0" collapsed="false">
      <c r="E62" s="121"/>
    </row>
    <row r="63" customFormat="false" ht="15.75" hidden="false" customHeight="true" outlineLevel="0" collapsed="false">
      <c r="E63" s="121"/>
    </row>
    <row r="64" customFormat="false" ht="15.75" hidden="false" customHeight="true" outlineLevel="0" collapsed="false">
      <c r="E64" s="121"/>
    </row>
    <row r="65" customFormat="false" ht="15.75" hidden="false" customHeight="true" outlineLevel="0" collapsed="false">
      <c r="E65" s="121"/>
    </row>
    <row r="66" customFormat="false" ht="15.75" hidden="false" customHeight="true" outlineLevel="0" collapsed="false">
      <c r="E66" s="121"/>
    </row>
    <row r="67" customFormat="false" ht="15.75" hidden="false" customHeight="true" outlineLevel="0" collapsed="false">
      <c r="E67" s="121"/>
    </row>
    <row r="68" customFormat="false" ht="15.75" hidden="false" customHeight="true" outlineLevel="0" collapsed="false">
      <c r="E68" s="121"/>
    </row>
    <row r="69" customFormat="false" ht="15.75" hidden="false" customHeight="true" outlineLevel="0" collapsed="false">
      <c r="E69" s="121"/>
    </row>
    <row r="70" customFormat="false" ht="15.75" hidden="false" customHeight="true" outlineLevel="0" collapsed="false">
      <c r="E70" s="121"/>
    </row>
    <row r="71" customFormat="false" ht="15.75" hidden="false" customHeight="true" outlineLevel="0" collapsed="false">
      <c r="E71" s="121"/>
    </row>
    <row r="72" customFormat="false" ht="15.75" hidden="false" customHeight="true" outlineLevel="0" collapsed="false">
      <c r="E72" s="121"/>
    </row>
    <row r="73" customFormat="false" ht="15.75" hidden="false" customHeight="true" outlineLevel="0" collapsed="false">
      <c r="E73" s="121"/>
    </row>
    <row r="74" customFormat="false" ht="15.75" hidden="false" customHeight="true" outlineLevel="0" collapsed="false">
      <c r="E74" s="121"/>
    </row>
    <row r="75" customFormat="false" ht="15.75" hidden="false" customHeight="true" outlineLevel="0" collapsed="false">
      <c r="E75" s="121"/>
    </row>
    <row r="76" customFormat="false" ht="15.75" hidden="false" customHeight="true" outlineLevel="0" collapsed="false">
      <c r="E76" s="121"/>
    </row>
    <row r="77" customFormat="false" ht="15.75" hidden="false" customHeight="true" outlineLevel="0" collapsed="false">
      <c r="E77" s="121"/>
    </row>
    <row r="78" customFormat="false" ht="15.75" hidden="false" customHeight="true" outlineLevel="0" collapsed="false">
      <c r="E78" s="121"/>
    </row>
    <row r="79" customFormat="false" ht="15.75" hidden="false" customHeight="true" outlineLevel="0" collapsed="false">
      <c r="E79" s="121"/>
    </row>
    <row r="80" customFormat="false" ht="15.75" hidden="false" customHeight="true" outlineLevel="0" collapsed="false">
      <c r="E80" s="121"/>
    </row>
    <row r="81" customFormat="false" ht="15.75" hidden="false" customHeight="true" outlineLevel="0" collapsed="false">
      <c r="E81" s="121"/>
    </row>
    <row r="82" customFormat="false" ht="15.75" hidden="false" customHeight="true" outlineLevel="0" collapsed="false">
      <c r="E82" s="121"/>
    </row>
    <row r="83" customFormat="false" ht="15.75" hidden="false" customHeight="true" outlineLevel="0" collapsed="false">
      <c r="E83" s="121"/>
    </row>
    <row r="84" customFormat="false" ht="15.75" hidden="false" customHeight="true" outlineLevel="0" collapsed="false">
      <c r="E84" s="121"/>
    </row>
    <row r="85" customFormat="false" ht="15.75" hidden="false" customHeight="true" outlineLevel="0" collapsed="false">
      <c r="E85" s="121"/>
    </row>
    <row r="86" customFormat="false" ht="15.75" hidden="false" customHeight="true" outlineLevel="0" collapsed="false">
      <c r="E86" s="121"/>
    </row>
    <row r="87" customFormat="false" ht="15.75" hidden="false" customHeight="true" outlineLevel="0" collapsed="false">
      <c r="E87" s="121"/>
    </row>
    <row r="88" customFormat="false" ht="15.75" hidden="false" customHeight="true" outlineLevel="0" collapsed="false">
      <c r="E88" s="121"/>
    </row>
    <row r="89" customFormat="false" ht="15.75" hidden="false" customHeight="true" outlineLevel="0" collapsed="false">
      <c r="E89" s="121"/>
    </row>
    <row r="90" customFormat="false" ht="15.75" hidden="false" customHeight="true" outlineLevel="0" collapsed="false">
      <c r="E90" s="121"/>
    </row>
    <row r="91" customFormat="false" ht="15.75" hidden="false" customHeight="true" outlineLevel="0" collapsed="false">
      <c r="E91" s="121"/>
    </row>
    <row r="92" customFormat="false" ht="15.75" hidden="false" customHeight="true" outlineLevel="0" collapsed="false">
      <c r="E92" s="121"/>
    </row>
    <row r="93" customFormat="false" ht="15.75" hidden="false" customHeight="true" outlineLevel="0" collapsed="false">
      <c r="E93" s="121"/>
    </row>
    <row r="94" customFormat="false" ht="15.75" hidden="false" customHeight="true" outlineLevel="0" collapsed="false">
      <c r="E94" s="121"/>
    </row>
    <row r="95" customFormat="false" ht="15.75" hidden="false" customHeight="true" outlineLevel="0" collapsed="false">
      <c r="E95" s="121"/>
    </row>
    <row r="96" customFormat="false" ht="15.75" hidden="false" customHeight="true" outlineLevel="0" collapsed="false">
      <c r="E96" s="121"/>
    </row>
    <row r="97" customFormat="false" ht="15.75" hidden="false" customHeight="true" outlineLevel="0" collapsed="false">
      <c r="E97" s="121"/>
    </row>
    <row r="98" customFormat="false" ht="15.75" hidden="false" customHeight="true" outlineLevel="0" collapsed="false">
      <c r="E98" s="121"/>
    </row>
    <row r="99" customFormat="false" ht="15.75" hidden="false" customHeight="true" outlineLevel="0" collapsed="false">
      <c r="E99" s="121"/>
    </row>
    <row r="100" customFormat="false" ht="15.75" hidden="false" customHeight="true" outlineLevel="0" collapsed="false">
      <c r="E100" s="121"/>
    </row>
    <row r="101" customFormat="false" ht="15.75" hidden="false" customHeight="true" outlineLevel="0" collapsed="false">
      <c r="E101" s="121"/>
    </row>
    <row r="102" customFormat="false" ht="15.75" hidden="false" customHeight="true" outlineLevel="0" collapsed="false">
      <c r="E102" s="121"/>
    </row>
    <row r="103" customFormat="false" ht="15.75" hidden="false" customHeight="true" outlineLevel="0" collapsed="false">
      <c r="E103" s="121"/>
    </row>
    <row r="104" customFormat="false" ht="15.75" hidden="false" customHeight="true" outlineLevel="0" collapsed="false">
      <c r="E104" s="121"/>
    </row>
    <row r="105" customFormat="false" ht="15.75" hidden="false" customHeight="true" outlineLevel="0" collapsed="false">
      <c r="E105" s="121"/>
    </row>
    <row r="106" customFormat="false" ht="15.75" hidden="false" customHeight="true" outlineLevel="0" collapsed="false">
      <c r="E106" s="121"/>
    </row>
    <row r="107" customFormat="false" ht="15.75" hidden="false" customHeight="true" outlineLevel="0" collapsed="false">
      <c r="E107" s="121"/>
    </row>
    <row r="108" customFormat="false" ht="15.75" hidden="false" customHeight="true" outlineLevel="0" collapsed="false">
      <c r="E108" s="121"/>
    </row>
    <row r="109" customFormat="false" ht="15.75" hidden="false" customHeight="true" outlineLevel="0" collapsed="false">
      <c r="E109" s="121"/>
    </row>
    <row r="110" customFormat="false" ht="15.75" hidden="false" customHeight="true" outlineLevel="0" collapsed="false">
      <c r="E110" s="121"/>
    </row>
    <row r="111" customFormat="false" ht="15.75" hidden="false" customHeight="true" outlineLevel="0" collapsed="false">
      <c r="E111" s="121"/>
    </row>
    <row r="112" customFormat="false" ht="15.75" hidden="false" customHeight="true" outlineLevel="0" collapsed="false">
      <c r="E112" s="121"/>
    </row>
    <row r="113" customFormat="false" ht="15.75" hidden="false" customHeight="true" outlineLevel="0" collapsed="false">
      <c r="E113" s="121"/>
    </row>
    <row r="114" customFormat="false" ht="15.75" hidden="false" customHeight="true" outlineLevel="0" collapsed="false">
      <c r="E114" s="121"/>
    </row>
    <row r="115" customFormat="false" ht="15.75" hidden="false" customHeight="true" outlineLevel="0" collapsed="false">
      <c r="E115" s="121"/>
    </row>
    <row r="116" customFormat="false" ht="15.75" hidden="false" customHeight="true" outlineLevel="0" collapsed="false">
      <c r="E116" s="121"/>
    </row>
    <row r="117" customFormat="false" ht="15.75" hidden="false" customHeight="true" outlineLevel="0" collapsed="false">
      <c r="E117" s="121"/>
    </row>
    <row r="118" customFormat="false" ht="15.75" hidden="false" customHeight="true" outlineLevel="0" collapsed="false">
      <c r="E118" s="121"/>
    </row>
    <row r="119" customFormat="false" ht="15.75" hidden="false" customHeight="true" outlineLevel="0" collapsed="false">
      <c r="E119" s="121"/>
    </row>
    <row r="120" customFormat="false" ht="15.75" hidden="false" customHeight="true" outlineLevel="0" collapsed="false">
      <c r="E120" s="121"/>
    </row>
    <row r="121" customFormat="false" ht="15.75" hidden="false" customHeight="true" outlineLevel="0" collapsed="false">
      <c r="E121" s="121"/>
    </row>
    <row r="122" customFormat="false" ht="15.75" hidden="false" customHeight="true" outlineLevel="0" collapsed="false">
      <c r="E122" s="121"/>
    </row>
    <row r="123" customFormat="false" ht="15.75" hidden="false" customHeight="true" outlineLevel="0" collapsed="false">
      <c r="E123" s="121"/>
    </row>
    <row r="124" customFormat="false" ht="15.75" hidden="false" customHeight="true" outlineLevel="0" collapsed="false">
      <c r="E124" s="121"/>
    </row>
    <row r="125" customFormat="false" ht="15.75" hidden="false" customHeight="true" outlineLevel="0" collapsed="false">
      <c r="E125" s="121"/>
    </row>
    <row r="126" customFormat="false" ht="15.75" hidden="false" customHeight="true" outlineLevel="0" collapsed="false">
      <c r="E126" s="121"/>
    </row>
    <row r="127" customFormat="false" ht="15.75" hidden="false" customHeight="true" outlineLevel="0" collapsed="false">
      <c r="E127" s="121"/>
    </row>
    <row r="128" customFormat="false" ht="15.75" hidden="false" customHeight="true" outlineLevel="0" collapsed="false">
      <c r="E128" s="121"/>
    </row>
    <row r="129" customFormat="false" ht="15.75" hidden="false" customHeight="true" outlineLevel="0" collapsed="false">
      <c r="E129" s="121"/>
    </row>
    <row r="130" customFormat="false" ht="15.75" hidden="false" customHeight="true" outlineLevel="0" collapsed="false">
      <c r="E130" s="121"/>
    </row>
    <row r="131" customFormat="false" ht="15.75" hidden="false" customHeight="true" outlineLevel="0" collapsed="false">
      <c r="E131" s="121"/>
    </row>
    <row r="132" customFormat="false" ht="15.75" hidden="false" customHeight="true" outlineLevel="0" collapsed="false">
      <c r="E132" s="121"/>
    </row>
    <row r="133" customFormat="false" ht="15.75" hidden="false" customHeight="true" outlineLevel="0" collapsed="false">
      <c r="E133" s="121"/>
    </row>
    <row r="134" customFormat="false" ht="15.75" hidden="false" customHeight="true" outlineLevel="0" collapsed="false">
      <c r="E134" s="121"/>
    </row>
    <row r="135" customFormat="false" ht="15.75" hidden="false" customHeight="true" outlineLevel="0" collapsed="false">
      <c r="E135" s="121"/>
    </row>
    <row r="136" customFormat="false" ht="15.75" hidden="false" customHeight="true" outlineLevel="0" collapsed="false">
      <c r="E136" s="121"/>
    </row>
    <row r="137" customFormat="false" ht="15.75" hidden="false" customHeight="true" outlineLevel="0" collapsed="false">
      <c r="E137" s="121"/>
    </row>
    <row r="138" customFormat="false" ht="15.75" hidden="false" customHeight="true" outlineLevel="0" collapsed="false">
      <c r="E138" s="121"/>
    </row>
    <row r="139" customFormat="false" ht="15.75" hidden="false" customHeight="true" outlineLevel="0" collapsed="false">
      <c r="E139" s="121"/>
    </row>
    <row r="140" customFormat="false" ht="15.75" hidden="false" customHeight="true" outlineLevel="0" collapsed="false">
      <c r="E140" s="121"/>
    </row>
    <row r="141" customFormat="false" ht="15.75" hidden="false" customHeight="true" outlineLevel="0" collapsed="false">
      <c r="E141" s="121"/>
    </row>
    <row r="142" customFormat="false" ht="15.75" hidden="false" customHeight="true" outlineLevel="0" collapsed="false">
      <c r="E142" s="121"/>
    </row>
    <row r="143" customFormat="false" ht="15.75" hidden="false" customHeight="true" outlineLevel="0" collapsed="false">
      <c r="E143" s="121"/>
    </row>
    <row r="144" customFormat="false" ht="15.75" hidden="false" customHeight="true" outlineLevel="0" collapsed="false">
      <c r="E144" s="121"/>
    </row>
    <row r="145" customFormat="false" ht="15.75" hidden="false" customHeight="true" outlineLevel="0" collapsed="false">
      <c r="E145" s="121"/>
    </row>
    <row r="146" customFormat="false" ht="15.75" hidden="false" customHeight="true" outlineLevel="0" collapsed="false">
      <c r="E146" s="121"/>
    </row>
    <row r="147" customFormat="false" ht="15.75" hidden="false" customHeight="true" outlineLevel="0" collapsed="false">
      <c r="E147" s="121"/>
    </row>
    <row r="148" customFormat="false" ht="15.75" hidden="false" customHeight="true" outlineLevel="0" collapsed="false">
      <c r="E148" s="121"/>
    </row>
    <row r="149" customFormat="false" ht="15.75" hidden="false" customHeight="true" outlineLevel="0" collapsed="false">
      <c r="E149" s="121"/>
    </row>
    <row r="150" customFormat="false" ht="15.75" hidden="false" customHeight="true" outlineLevel="0" collapsed="false">
      <c r="E150" s="121"/>
    </row>
    <row r="151" customFormat="false" ht="15.75" hidden="false" customHeight="true" outlineLevel="0" collapsed="false">
      <c r="E151" s="121"/>
    </row>
    <row r="152" customFormat="false" ht="15.75" hidden="false" customHeight="true" outlineLevel="0" collapsed="false">
      <c r="E152" s="121"/>
    </row>
    <row r="153" customFormat="false" ht="15.75" hidden="false" customHeight="true" outlineLevel="0" collapsed="false">
      <c r="E153" s="121"/>
    </row>
    <row r="154" customFormat="false" ht="15.75" hidden="false" customHeight="true" outlineLevel="0" collapsed="false">
      <c r="E154" s="121"/>
    </row>
    <row r="155" customFormat="false" ht="15.75" hidden="false" customHeight="true" outlineLevel="0" collapsed="false">
      <c r="E155" s="121"/>
    </row>
    <row r="156" customFormat="false" ht="15.75" hidden="false" customHeight="true" outlineLevel="0" collapsed="false">
      <c r="E156" s="121"/>
    </row>
    <row r="157" customFormat="false" ht="15.75" hidden="false" customHeight="true" outlineLevel="0" collapsed="false">
      <c r="E157" s="121"/>
    </row>
    <row r="158" customFormat="false" ht="15.75" hidden="false" customHeight="true" outlineLevel="0" collapsed="false">
      <c r="E158" s="121"/>
    </row>
    <row r="159" customFormat="false" ht="15.75" hidden="false" customHeight="true" outlineLevel="0" collapsed="false">
      <c r="E159" s="121"/>
    </row>
    <row r="160" customFormat="false" ht="15.75" hidden="false" customHeight="true" outlineLevel="0" collapsed="false">
      <c r="E160" s="121"/>
    </row>
    <row r="161" customFormat="false" ht="15.75" hidden="false" customHeight="true" outlineLevel="0" collapsed="false">
      <c r="E161" s="121"/>
    </row>
    <row r="162" customFormat="false" ht="15.75" hidden="false" customHeight="true" outlineLevel="0" collapsed="false">
      <c r="E162" s="121"/>
    </row>
    <row r="163" customFormat="false" ht="15.75" hidden="false" customHeight="true" outlineLevel="0" collapsed="false">
      <c r="E163" s="121"/>
    </row>
    <row r="164" customFormat="false" ht="15.75" hidden="false" customHeight="true" outlineLevel="0" collapsed="false">
      <c r="E164" s="121"/>
    </row>
    <row r="165" customFormat="false" ht="15.75" hidden="false" customHeight="true" outlineLevel="0" collapsed="false">
      <c r="E165" s="121"/>
    </row>
    <row r="166" customFormat="false" ht="15.75" hidden="false" customHeight="true" outlineLevel="0" collapsed="false">
      <c r="E166" s="121"/>
    </row>
    <row r="167" customFormat="false" ht="15.75" hidden="false" customHeight="true" outlineLevel="0" collapsed="false">
      <c r="E167" s="121"/>
    </row>
    <row r="168" customFormat="false" ht="15.75" hidden="false" customHeight="true" outlineLevel="0" collapsed="false">
      <c r="E168" s="121"/>
    </row>
    <row r="169" customFormat="false" ht="15.75" hidden="false" customHeight="true" outlineLevel="0" collapsed="false">
      <c r="E169" s="121"/>
    </row>
    <row r="170" customFormat="false" ht="15.75" hidden="false" customHeight="true" outlineLevel="0" collapsed="false">
      <c r="E170" s="121"/>
    </row>
    <row r="171" customFormat="false" ht="15.75" hidden="false" customHeight="true" outlineLevel="0" collapsed="false">
      <c r="E171" s="121"/>
    </row>
    <row r="172" customFormat="false" ht="15.75" hidden="false" customHeight="true" outlineLevel="0" collapsed="false">
      <c r="E172" s="121"/>
    </row>
    <row r="173" customFormat="false" ht="15.75" hidden="false" customHeight="true" outlineLevel="0" collapsed="false">
      <c r="E173" s="121"/>
    </row>
    <row r="174" customFormat="false" ht="15.75" hidden="false" customHeight="true" outlineLevel="0" collapsed="false">
      <c r="E174" s="121"/>
    </row>
    <row r="175" customFormat="false" ht="15.75" hidden="false" customHeight="true" outlineLevel="0" collapsed="false">
      <c r="E175" s="121"/>
    </row>
    <row r="176" customFormat="false" ht="15.75" hidden="false" customHeight="true" outlineLevel="0" collapsed="false">
      <c r="E176" s="121"/>
    </row>
    <row r="177" customFormat="false" ht="15.75" hidden="false" customHeight="true" outlineLevel="0" collapsed="false">
      <c r="E177" s="121"/>
    </row>
    <row r="178" customFormat="false" ht="15.75" hidden="false" customHeight="true" outlineLevel="0" collapsed="false">
      <c r="E178" s="121"/>
    </row>
    <row r="179" customFormat="false" ht="15.75" hidden="false" customHeight="true" outlineLevel="0" collapsed="false">
      <c r="E179" s="121"/>
    </row>
    <row r="180" customFormat="false" ht="15.75" hidden="false" customHeight="true" outlineLevel="0" collapsed="false">
      <c r="E180" s="121"/>
    </row>
    <row r="181" customFormat="false" ht="15.75" hidden="false" customHeight="true" outlineLevel="0" collapsed="false">
      <c r="E181" s="121"/>
    </row>
    <row r="182" customFormat="false" ht="15.75" hidden="false" customHeight="true" outlineLevel="0" collapsed="false">
      <c r="E182" s="121"/>
    </row>
    <row r="183" customFormat="false" ht="15.75" hidden="false" customHeight="true" outlineLevel="0" collapsed="false">
      <c r="E183" s="121"/>
    </row>
    <row r="184" customFormat="false" ht="15.75" hidden="false" customHeight="true" outlineLevel="0" collapsed="false">
      <c r="E184" s="121"/>
    </row>
    <row r="185" customFormat="false" ht="15.75" hidden="false" customHeight="true" outlineLevel="0" collapsed="false">
      <c r="E185" s="121"/>
    </row>
    <row r="186" customFormat="false" ht="15.75" hidden="false" customHeight="true" outlineLevel="0" collapsed="false">
      <c r="E186" s="121"/>
    </row>
    <row r="187" customFormat="false" ht="15.75" hidden="false" customHeight="true" outlineLevel="0" collapsed="false">
      <c r="E187" s="121"/>
    </row>
    <row r="188" customFormat="false" ht="15.75" hidden="false" customHeight="true" outlineLevel="0" collapsed="false">
      <c r="E188" s="121"/>
    </row>
    <row r="189" customFormat="false" ht="15.75" hidden="false" customHeight="true" outlineLevel="0" collapsed="false">
      <c r="E189" s="121"/>
    </row>
    <row r="190" customFormat="false" ht="15.75" hidden="false" customHeight="true" outlineLevel="0" collapsed="false">
      <c r="E190" s="121"/>
    </row>
    <row r="191" customFormat="false" ht="15.75" hidden="false" customHeight="true" outlineLevel="0" collapsed="false">
      <c r="E191" s="121"/>
    </row>
    <row r="192" customFormat="false" ht="15.75" hidden="false" customHeight="true" outlineLevel="0" collapsed="false">
      <c r="E192" s="121"/>
    </row>
    <row r="193" customFormat="false" ht="15.75" hidden="false" customHeight="true" outlineLevel="0" collapsed="false">
      <c r="E193" s="121"/>
    </row>
    <row r="194" customFormat="false" ht="15.75" hidden="false" customHeight="true" outlineLevel="0" collapsed="false">
      <c r="E194" s="121"/>
    </row>
    <row r="195" customFormat="false" ht="15.75" hidden="false" customHeight="true" outlineLevel="0" collapsed="false">
      <c r="E195" s="121"/>
    </row>
    <row r="196" customFormat="false" ht="15.75" hidden="false" customHeight="true" outlineLevel="0" collapsed="false">
      <c r="E196" s="121"/>
    </row>
    <row r="197" customFormat="false" ht="15.75" hidden="false" customHeight="true" outlineLevel="0" collapsed="false">
      <c r="E197" s="121"/>
    </row>
    <row r="198" customFormat="false" ht="15.75" hidden="false" customHeight="true" outlineLevel="0" collapsed="false">
      <c r="E198" s="121"/>
    </row>
    <row r="199" customFormat="false" ht="15.75" hidden="false" customHeight="true" outlineLevel="0" collapsed="false">
      <c r="E199" s="121"/>
    </row>
    <row r="200" customFormat="false" ht="15.75" hidden="false" customHeight="true" outlineLevel="0" collapsed="false">
      <c r="E200" s="121"/>
    </row>
    <row r="201" customFormat="false" ht="15.75" hidden="false" customHeight="true" outlineLevel="0" collapsed="false">
      <c r="E201" s="121"/>
    </row>
    <row r="202" customFormat="false" ht="15.75" hidden="false" customHeight="true" outlineLevel="0" collapsed="false">
      <c r="E202" s="121"/>
    </row>
    <row r="203" customFormat="false" ht="15.75" hidden="false" customHeight="true" outlineLevel="0" collapsed="false">
      <c r="E203" s="121"/>
    </row>
    <row r="204" customFormat="false" ht="15.75" hidden="false" customHeight="true" outlineLevel="0" collapsed="false">
      <c r="E204" s="121"/>
    </row>
    <row r="205" customFormat="false" ht="15.75" hidden="false" customHeight="true" outlineLevel="0" collapsed="false">
      <c r="E205" s="121"/>
    </row>
    <row r="206" customFormat="false" ht="15.75" hidden="false" customHeight="true" outlineLevel="0" collapsed="false">
      <c r="E206" s="121"/>
    </row>
    <row r="207" customFormat="false" ht="15.75" hidden="false" customHeight="true" outlineLevel="0" collapsed="false">
      <c r="E207" s="121"/>
    </row>
    <row r="208" customFormat="false" ht="15.75" hidden="false" customHeight="true" outlineLevel="0" collapsed="false">
      <c r="E208" s="121"/>
    </row>
    <row r="209" customFormat="false" ht="15.75" hidden="false" customHeight="true" outlineLevel="0" collapsed="false">
      <c r="E209" s="121"/>
    </row>
    <row r="210" customFormat="false" ht="15.75" hidden="false" customHeight="true" outlineLevel="0" collapsed="false">
      <c r="E210" s="121"/>
    </row>
    <row r="211" customFormat="false" ht="15.75" hidden="false" customHeight="true" outlineLevel="0" collapsed="false">
      <c r="E211" s="121"/>
    </row>
    <row r="212" customFormat="false" ht="15.75" hidden="false" customHeight="true" outlineLevel="0" collapsed="false">
      <c r="E212" s="121"/>
    </row>
    <row r="213" customFormat="false" ht="15.75" hidden="false" customHeight="true" outlineLevel="0" collapsed="false">
      <c r="E213" s="121"/>
    </row>
    <row r="214" customFormat="false" ht="15.75" hidden="false" customHeight="true" outlineLevel="0" collapsed="false">
      <c r="E214" s="121"/>
    </row>
    <row r="215" customFormat="false" ht="15.75" hidden="false" customHeight="true" outlineLevel="0" collapsed="false">
      <c r="E215" s="121"/>
    </row>
    <row r="216" customFormat="false" ht="15.75" hidden="false" customHeight="true" outlineLevel="0" collapsed="false">
      <c r="E216" s="121"/>
    </row>
    <row r="217" customFormat="false" ht="15.75" hidden="false" customHeight="true" outlineLevel="0" collapsed="false">
      <c r="E217" s="121"/>
    </row>
    <row r="218" customFormat="false" ht="15.75" hidden="false" customHeight="true" outlineLevel="0" collapsed="false">
      <c r="E218" s="121"/>
    </row>
    <row r="219" customFormat="false" ht="15.75" hidden="false" customHeight="true" outlineLevel="0" collapsed="false">
      <c r="E219" s="121"/>
    </row>
    <row r="220" customFormat="false" ht="15.75" hidden="false" customHeight="true" outlineLevel="0" collapsed="false">
      <c r="E220" s="121"/>
    </row>
    <row r="221" customFormat="false" ht="15.75" hidden="false" customHeight="true" outlineLevel="0" collapsed="false">
      <c r="E221" s="121"/>
    </row>
    <row r="222" customFormat="false" ht="15.75" hidden="false" customHeight="true" outlineLevel="0" collapsed="false">
      <c r="E222" s="121"/>
    </row>
    <row r="223" customFormat="false" ht="15.75" hidden="false" customHeight="true" outlineLevel="0" collapsed="false">
      <c r="E223" s="121"/>
    </row>
    <row r="224" customFormat="false" ht="15.75" hidden="false" customHeight="true" outlineLevel="0" collapsed="false">
      <c r="E224" s="121"/>
    </row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01" customFormat="false" ht="15.75" hidden="false" customHeight="true" outlineLevel="0" collapsed="false"/>
  </sheetData>
  <mergeCells count="2">
    <mergeCell ref="A1:F1"/>
    <mergeCell ref="A10:F10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7.88"/>
    <col collapsed="false" customWidth="true" hidden="false" outlineLevel="0" max="2" min="2" style="0" width="62.38"/>
    <col collapsed="false" customWidth="true" hidden="false" outlineLevel="0" max="3" min="3" style="0" width="23.25"/>
    <col collapsed="false" customWidth="true" hidden="false" outlineLevel="0" max="4" min="4" style="0" width="12.5"/>
    <col collapsed="false" customWidth="true" hidden="false" outlineLevel="0" max="5" min="5" style="0" width="19.38"/>
    <col collapsed="false" customWidth="true" hidden="false" outlineLevel="0" max="6" min="6" style="0" width="15.63"/>
    <col collapsed="false" customWidth="true" hidden="false" outlineLevel="0" max="7" min="7" style="0" width="15.25"/>
    <col collapsed="false" customWidth="true" hidden="false" outlineLevel="0" max="8" min="8" style="0" width="14.63"/>
    <col collapsed="false" customWidth="true" hidden="false" outlineLevel="0" max="12" min="9" style="0" width="11.5"/>
    <col collapsed="false" customWidth="true" hidden="false" outlineLevel="0" max="25" min="13" style="0" width="8.63"/>
  </cols>
  <sheetData>
    <row r="1" customFormat="false" ht="13.5" hidden="false" customHeight="true" outlineLevel="0" collapsed="false">
      <c r="A1" s="124" t="s">
        <v>173</v>
      </c>
      <c r="B1" s="124"/>
      <c r="C1" s="124"/>
      <c r="D1" s="124"/>
      <c r="E1" s="124"/>
      <c r="F1" s="125"/>
      <c r="G1" s="12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124"/>
      <c r="B2" s="124"/>
      <c r="C2" s="124"/>
      <c r="D2" s="124"/>
      <c r="E2" s="124"/>
      <c r="F2" s="10"/>
      <c r="G2" s="1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124"/>
      <c r="B3" s="124"/>
      <c r="C3" s="124"/>
      <c r="D3" s="124"/>
      <c r="E3" s="124"/>
      <c r="F3" s="5"/>
      <c r="G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124"/>
      <c r="B4" s="124"/>
      <c r="C4" s="124"/>
      <c r="D4" s="124"/>
      <c r="E4" s="124"/>
      <c r="F4" s="126"/>
      <c r="G4" s="12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124"/>
      <c r="B5" s="124"/>
      <c r="C5" s="124"/>
      <c r="D5" s="124"/>
      <c r="E5" s="124"/>
      <c r="F5" s="5"/>
      <c r="G5" s="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124"/>
      <c r="B6" s="124"/>
      <c r="C6" s="124"/>
      <c r="D6" s="124"/>
      <c r="E6" s="124"/>
      <c r="F6" s="5"/>
      <c r="G6" s="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124"/>
      <c r="B7" s="124"/>
      <c r="C7" s="124"/>
      <c r="D7" s="124"/>
      <c r="E7" s="124"/>
      <c r="F7" s="5"/>
      <c r="G7" s="5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124"/>
      <c r="B8" s="124"/>
      <c r="C8" s="124"/>
      <c r="D8" s="124"/>
      <c r="E8" s="124"/>
      <c r="F8" s="5"/>
      <c r="G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3.5" hidden="false" customHeight="true" outlineLevel="0" collapsed="false">
      <c r="A9" s="124"/>
      <c r="B9" s="124"/>
      <c r="C9" s="124"/>
      <c r="D9" s="124"/>
      <c r="E9" s="124"/>
      <c r="F9" s="5"/>
      <c r="G9" s="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3" t="s">
        <v>197</v>
      </c>
      <c r="B10" s="3"/>
      <c r="C10" s="3"/>
      <c r="D10" s="3"/>
      <c r="E10" s="3"/>
      <c r="F10" s="5"/>
      <c r="G10" s="5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2"/>
      <c r="D16" s="9"/>
      <c r="E16" s="2"/>
      <c r="F16" s="5"/>
      <c r="G16" s="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5"/>
      <c r="G18" s="5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11" t="s">
        <v>9</v>
      </c>
      <c r="B19" s="12"/>
      <c r="C19" s="12"/>
      <c r="D19" s="13"/>
      <c r="E19" s="14" t="s">
        <v>198</v>
      </c>
      <c r="F19" s="5"/>
      <c r="G19" s="5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11" t="s">
        <v>11</v>
      </c>
      <c r="B20" s="12"/>
      <c r="C20" s="12"/>
      <c r="D20" s="13"/>
      <c r="E20" s="15" t="s">
        <v>12</v>
      </c>
      <c r="F20" s="5"/>
      <c r="G20" s="5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11" t="s">
        <v>13</v>
      </c>
      <c r="B21" s="12"/>
      <c r="C21" s="12"/>
      <c r="D21" s="13"/>
      <c r="E21" s="14" t="n">
        <v>12</v>
      </c>
      <c r="F21" s="5"/>
      <c r="G21" s="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5"/>
      <c r="G22" s="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17" t="s">
        <v>199</v>
      </c>
      <c r="B24" s="18"/>
      <c r="C24" s="19"/>
      <c r="D24" s="13"/>
      <c r="E24" s="1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17" t="s">
        <v>16</v>
      </c>
      <c r="B25" s="20"/>
      <c r="C25" s="13"/>
      <c r="D25" s="13"/>
      <c r="E25" s="21" t="n">
        <v>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17" t="s">
        <v>17</v>
      </c>
      <c r="B26" s="20"/>
      <c r="C26" s="13"/>
      <c r="D26" s="13"/>
      <c r="E26" s="22" t="n">
        <v>1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3.5" hidden="false" customHeight="true" outlineLevel="0" collapsed="false">
      <c r="A27" s="17" t="s">
        <v>18</v>
      </c>
      <c r="B27" s="20"/>
      <c r="C27" s="13"/>
      <c r="D27" s="13"/>
      <c r="E27" s="23" t="n">
        <v>22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3.5" hidden="false" customHeight="true" outlineLevel="0" collapsed="false">
      <c r="A28" s="17" t="s">
        <v>19</v>
      </c>
      <c r="B28" s="20"/>
      <c r="C28" s="13"/>
      <c r="D28" s="13"/>
      <c r="E28" s="22" t="n">
        <v>44</v>
      </c>
      <c r="F28" s="5"/>
      <c r="G28" s="5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3.5" hidden="false" customHeight="true" outlineLevel="0" collapsed="false">
      <c r="A29" s="17" t="s">
        <v>22</v>
      </c>
      <c r="B29" s="20"/>
      <c r="C29" s="13"/>
      <c r="D29" s="13"/>
      <c r="E29" s="24" t="n">
        <v>4.5</v>
      </c>
      <c r="F29" s="16"/>
      <c r="G29" s="16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3.5" hidden="false" customHeight="true" outlineLevel="0" collapsed="false">
      <c r="A30" s="17" t="s">
        <v>23</v>
      </c>
      <c r="B30" s="20"/>
      <c r="C30" s="13"/>
      <c r="D30" s="13"/>
      <c r="E30" s="24" t="n">
        <v>27.29</v>
      </c>
      <c r="F30" s="5"/>
      <c r="G30" s="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34.5" hidden="false" customHeight="true" outlineLevel="0" collapsed="false">
      <c r="A31" s="28" t="s">
        <v>25</v>
      </c>
      <c r="B31" s="29"/>
      <c r="C31" s="29"/>
      <c r="D31" s="29"/>
      <c r="E31" s="30"/>
      <c r="F31" s="2"/>
      <c r="G31" s="2"/>
      <c r="H31" s="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customFormat="false" ht="13.5" hidden="false" customHeight="true" outlineLevel="0" collapsed="false">
      <c r="A32" s="33" t="n">
        <v>1</v>
      </c>
      <c r="B32" s="34" t="s">
        <v>26</v>
      </c>
      <c r="C32" s="34"/>
      <c r="D32" s="34"/>
      <c r="E32" s="35" t="s">
        <v>200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201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134" t="n">
        <v>2650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3.5" hidden="false" customHeight="true" outlineLevel="0" collapsed="false">
      <c r="A39" s="45" t="n">
        <v>1</v>
      </c>
      <c r="B39" s="46" t="s">
        <v>36</v>
      </c>
      <c r="C39" s="46"/>
      <c r="D39" s="47" t="s">
        <v>37</v>
      </c>
      <c r="E39" s="48" t="s">
        <v>38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3.5" hidden="false" customHeight="true" outlineLevel="0" collapsed="false">
      <c r="A40" s="50" t="s">
        <v>39</v>
      </c>
      <c r="B40" s="51" t="s">
        <v>40</v>
      </c>
      <c r="C40" s="51"/>
      <c r="D40" s="52"/>
      <c r="E40" s="53" t="n">
        <f aca="false">E34</f>
        <v>2650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3.5" hidden="false" customHeight="true" outlineLevel="0" collapsed="false">
      <c r="A41" s="50" t="s">
        <v>41</v>
      </c>
      <c r="B41" s="51" t="s">
        <v>42</v>
      </c>
      <c r="C41" s="51"/>
      <c r="D41" s="54" t="n">
        <v>0.3</v>
      </c>
      <c r="E41" s="53" t="n">
        <f aca="false">E40*D41</f>
        <v>795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3.5" hidden="false" customHeight="true" outlineLevel="0" collapsed="false">
      <c r="A42" s="50" t="s">
        <v>43</v>
      </c>
      <c r="B42" s="51" t="s">
        <v>44</v>
      </c>
      <c r="C42" s="51"/>
      <c r="D42" s="54" t="n">
        <v>0</v>
      </c>
      <c r="E42" s="53" t="n">
        <f aca="false">E40*D42</f>
        <v>0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3.5" hidden="false" customHeight="true" outlineLevel="0" collapsed="false">
      <c r="A43" s="50" t="s">
        <v>45</v>
      </c>
      <c r="B43" s="51" t="s">
        <v>46</v>
      </c>
      <c r="C43" s="51"/>
      <c r="D43" s="54"/>
      <c r="E43" s="53" t="n">
        <v>0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3.5" hidden="false" customHeight="true" outlineLevel="0" collapsed="false">
      <c r="A44" s="50" t="s">
        <v>47</v>
      </c>
      <c r="B44" s="51" t="s">
        <v>48</v>
      </c>
      <c r="C44" s="51"/>
      <c r="D44" s="52"/>
      <c r="E44" s="53" t="n">
        <v>0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3.5" hidden="false" customHeight="true" outlineLevel="0" collapsed="false">
      <c r="A45" s="50" t="s">
        <v>49</v>
      </c>
      <c r="B45" s="51" t="s">
        <v>50</v>
      </c>
      <c r="C45" s="51"/>
      <c r="D45" s="52"/>
      <c r="E45" s="53" t="n">
        <v>0</v>
      </c>
      <c r="F45" s="2"/>
      <c r="G45" s="2"/>
      <c r="H45" s="2"/>
      <c r="I45" s="2"/>
      <c r="J45" s="2"/>
      <c r="K45" s="5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3.5" hidden="false" customHeight="true" outlineLevel="0" collapsed="false">
      <c r="A46" s="45"/>
      <c r="B46" s="46" t="s">
        <v>51</v>
      </c>
      <c r="C46" s="46"/>
      <c r="D46" s="57"/>
      <c r="E46" s="58" t="n">
        <f aca="false">SUM(E40:E45)</f>
        <v>3445</v>
      </c>
      <c r="F46" s="2"/>
      <c r="G46" s="2"/>
      <c r="H46" s="2"/>
      <c r="I46" s="2"/>
      <c r="J46" s="2"/>
      <c r="K46" s="56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3.5" hidden="false" customHeight="true" outlineLevel="0" collapsed="false">
      <c r="A47" s="4"/>
      <c r="B47" s="5"/>
      <c r="C47" s="5"/>
      <c r="D47" s="5"/>
      <c r="E47" s="6"/>
      <c r="F47" s="2"/>
      <c r="G47" s="2"/>
      <c r="H47" s="2"/>
      <c r="I47" s="2"/>
      <c r="J47" s="2"/>
      <c r="K47" s="56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3.5" hidden="false" customHeight="true" outlineLevel="0" collapsed="false">
      <c r="A48" s="4"/>
      <c r="B48" s="5" t="s">
        <v>52</v>
      </c>
      <c r="C48" s="5"/>
      <c r="D48" s="5"/>
      <c r="E48" s="6"/>
      <c r="F48" s="2"/>
      <c r="G48" s="2"/>
      <c r="H48" s="2"/>
      <c r="I48" s="2"/>
      <c r="J48" s="2"/>
      <c r="K48" s="56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3.5" hidden="false" customHeight="true" outlineLevel="0" collapsed="false">
      <c r="A49" s="4"/>
      <c r="B49" s="5" t="s">
        <v>53</v>
      </c>
      <c r="C49" s="5"/>
      <c r="D49" s="5"/>
      <c r="E49" s="6"/>
      <c r="F49" s="2"/>
      <c r="G49" s="2"/>
      <c r="H49" s="2"/>
      <c r="I49" s="2"/>
      <c r="J49" s="2"/>
      <c r="K49" s="56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3.5" hidden="false" customHeight="true" outlineLevel="0" collapsed="false">
      <c r="A50" s="45" t="s">
        <v>54</v>
      </c>
      <c r="B50" s="46" t="s">
        <v>55</v>
      </c>
      <c r="C50" s="46"/>
      <c r="D50" s="47" t="s">
        <v>37</v>
      </c>
      <c r="E50" s="59" t="s">
        <v>38</v>
      </c>
      <c r="F50" s="2"/>
      <c r="G50" s="2"/>
      <c r="H50" s="2"/>
      <c r="I50" s="2"/>
      <c r="J50" s="2"/>
      <c r="K50" s="56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3.5" hidden="false" customHeight="true" outlineLevel="0" collapsed="false">
      <c r="A51" s="50" t="s">
        <v>39</v>
      </c>
      <c r="B51" s="51" t="s">
        <v>56</v>
      </c>
      <c r="C51" s="51"/>
      <c r="D51" s="54" t="n">
        <v>0.0833</v>
      </c>
      <c r="E51" s="53" t="n">
        <f aca="false">E46*D51</f>
        <v>286.9685</v>
      </c>
      <c r="F51" s="2"/>
      <c r="G51" s="2"/>
      <c r="H51" s="2"/>
      <c r="I51" s="2"/>
      <c r="J51" s="2"/>
      <c r="K51" s="5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3.5" hidden="false" customHeight="true" outlineLevel="0" collapsed="false">
      <c r="A52" s="60" t="s">
        <v>41</v>
      </c>
      <c r="B52" s="51" t="s">
        <v>57</v>
      </c>
      <c r="C52" s="51"/>
      <c r="D52" s="54" t="n">
        <v>0.1111</v>
      </c>
      <c r="E52" s="53" t="n">
        <f aca="false">E46*$D52</f>
        <v>382.7395</v>
      </c>
      <c r="F52" s="2"/>
      <c r="G52" s="2"/>
      <c r="H52" s="2"/>
      <c r="I52" s="61"/>
      <c r="J52" s="61"/>
      <c r="K52" s="62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</row>
    <row r="53" customFormat="false" ht="13.5" hidden="false" customHeight="true" outlineLevel="0" collapsed="false">
      <c r="A53" s="59"/>
      <c r="B53" s="63" t="s">
        <v>51</v>
      </c>
      <c r="C53" s="63"/>
      <c r="D53" s="64"/>
      <c r="E53" s="58" t="n">
        <f aca="false">SUM(E51:E52)</f>
        <v>669.708</v>
      </c>
      <c r="F53" s="2"/>
      <c r="G53" s="2"/>
      <c r="H53" s="2"/>
      <c r="I53" s="2"/>
      <c r="J53" s="2"/>
      <c r="K53" s="56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customFormat="false" ht="13.5" hidden="false" customHeight="true" outlineLevel="0" collapsed="false">
      <c r="A54" s="4"/>
      <c r="B54" s="5"/>
      <c r="C54" s="5"/>
      <c r="D54" s="5"/>
      <c r="E54" s="6"/>
      <c r="F54" s="2"/>
      <c r="G54" s="2"/>
      <c r="H54" s="2"/>
      <c r="I54" s="2"/>
      <c r="J54" s="2"/>
      <c r="K54" s="56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3.5" hidden="false" customHeight="true" outlineLevel="0" collapsed="false">
      <c r="A55" s="4"/>
      <c r="B55" s="5" t="s">
        <v>58</v>
      </c>
      <c r="C55" s="5"/>
      <c r="D55" s="5"/>
      <c r="E55" s="6"/>
      <c r="F55" s="2"/>
      <c r="G55" s="2"/>
      <c r="H55" s="2"/>
      <c r="I55" s="2"/>
      <c r="J55" s="2"/>
      <c r="K55" s="56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3.5" hidden="false" customHeight="true" outlineLevel="0" collapsed="false">
      <c r="A56" s="45" t="s">
        <v>59</v>
      </c>
      <c r="B56" s="46" t="s">
        <v>60</v>
      </c>
      <c r="C56" s="46"/>
      <c r="D56" s="47" t="s">
        <v>37</v>
      </c>
      <c r="E56" s="48" t="s">
        <v>38</v>
      </c>
      <c r="F56" s="2"/>
      <c r="G56" s="2"/>
      <c r="H56" s="2"/>
      <c r="I56" s="2"/>
      <c r="J56" s="2"/>
      <c r="K56" s="56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3.5" hidden="false" customHeight="true" outlineLevel="0" collapsed="false">
      <c r="A57" s="50" t="s">
        <v>39</v>
      </c>
      <c r="B57" s="51" t="s">
        <v>61</v>
      </c>
      <c r="C57" s="51"/>
      <c r="D57" s="54" t="n">
        <v>0.2</v>
      </c>
      <c r="E57" s="53" t="n">
        <f aca="false">($E$46+$E$53)*D57</f>
        <v>822.9416</v>
      </c>
      <c r="F57" s="2"/>
      <c r="G57" s="2"/>
      <c r="H57" s="2"/>
      <c r="I57" s="2"/>
      <c r="J57" s="2"/>
      <c r="K57" s="56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3.5" hidden="false" customHeight="true" outlineLevel="0" collapsed="false">
      <c r="A58" s="50" t="s">
        <v>41</v>
      </c>
      <c r="B58" s="51" t="s">
        <v>62</v>
      </c>
      <c r="C58" s="51"/>
      <c r="D58" s="54" t="n">
        <v>0.025</v>
      </c>
      <c r="E58" s="53" t="n">
        <f aca="false">($E$46+$E$53)*D58</f>
        <v>102.8677</v>
      </c>
      <c r="F58" s="2"/>
      <c r="G58" s="2"/>
      <c r="H58" s="2"/>
      <c r="I58" s="2"/>
      <c r="J58" s="2"/>
      <c r="K58" s="56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3.5" hidden="false" customHeight="true" outlineLevel="0" collapsed="false">
      <c r="A59" s="50" t="s">
        <v>43</v>
      </c>
      <c r="B59" s="51" t="s">
        <v>63</v>
      </c>
      <c r="C59" s="51"/>
      <c r="D59" s="65" t="n">
        <v>0.0239</v>
      </c>
      <c r="E59" s="53" t="n">
        <f aca="false">($E$46+$E$53)*D59</f>
        <v>98.3415212</v>
      </c>
      <c r="F59" s="2"/>
      <c r="G59" s="2"/>
      <c r="H59" s="2"/>
      <c r="I59" s="2"/>
      <c r="J59" s="2"/>
      <c r="K59" s="56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3.5" hidden="false" customHeight="true" outlineLevel="0" collapsed="false">
      <c r="A60" s="50" t="s">
        <v>45</v>
      </c>
      <c r="B60" s="51" t="s">
        <v>64</v>
      </c>
      <c r="C60" s="51"/>
      <c r="D60" s="54" t="n">
        <v>0.015</v>
      </c>
      <c r="E60" s="53" t="n">
        <f aca="false">($E$46+$E$53)*D60</f>
        <v>61.72062</v>
      </c>
      <c r="F60" s="2"/>
      <c r="G60" s="2"/>
      <c r="H60" s="2"/>
      <c r="I60" s="2"/>
      <c r="J60" s="2"/>
      <c r="K60" s="56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3.5" hidden="false" customHeight="true" outlineLevel="0" collapsed="false">
      <c r="A61" s="50" t="s">
        <v>47</v>
      </c>
      <c r="B61" s="51" t="s">
        <v>65</v>
      </c>
      <c r="C61" s="51"/>
      <c r="D61" s="54" t="n">
        <v>0.01</v>
      </c>
      <c r="E61" s="53" t="n">
        <f aca="false">($E$46+$E$53)*D61</f>
        <v>41.14708</v>
      </c>
      <c r="F61" s="2"/>
      <c r="G61" s="2"/>
      <c r="H61" s="2"/>
      <c r="I61" s="2"/>
      <c r="J61" s="2"/>
      <c r="K61" s="56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3.5" hidden="false" customHeight="true" outlineLevel="0" collapsed="false">
      <c r="A62" s="50" t="s">
        <v>49</v>
      </c>
      <c r="B62" s="51" t="s">
        <v>66</v>
      </c>
      <c r="C62" s="51"/>
      <c r="D62" s="54" t="n">
        <v>0.006</v>
      </c>
      <c r="E62" s="53" t="n">
        <f aca="false">($E$46+$E$53)*D62</f>
        <v>24.688248</v>
      </c>
      <c r="F62" s="2"/>
      <c r="G62" s="2"/>
      <c r="H62" s="2"/>
      <c r="I62" s="2"/>
      <c r="J62" s="2"/>
      <c r="K62" s="56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3.5" hidden="false" customHeight="true" outlineLevel="0" collapsed="false">
      <c r="A63" s="50" t="s">
        <v>67</v>
      </c>
      <c r="B63" s="51" t="s">
        <v>68</v>
      </c>
      <c r="C63" s="51"/>
      <c r="D63" s="54" t="n">
        <v>0.002</v>
      </c>
      <c r="E63" s="53" t="n">
        <f aca="false">($E$46+$E$53)*D63</f>
        <v>8.229416</v>
      </c>
      <c r="F63" s="2"/>
      <c r="G63" s="2"/>
      <c r="H63" s="2"/>
      <c r="I63" s="2"/>
      <c r="J63" s="2"/>
      <c r="K63" s="56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3.5" hidden="false" customHeight="true" outlineLevel="0" collapsed="false">
      <c r="A64" s="50" t="s">
        <v>69</v>
      </c>
      <c r="B64" s="51" t="s">
        <v>70</v>
      </c>
      <c r="C64" s="51"/>
      <c r="D64" s="54" t="n">
        <v>0.08</v>
      </c>
      <c r="E64" s="53" t="n">
        <f aca="false">($E$46+$E$53)*D64</f>
        <v>329.17664</v>
      </c>
      <c r="F64" s="2"/>
      <c r="G64" s="2"/>
      <c r="H64" s="2"/>
      <c r="I64" s="2"/>
      <c r="J64" s="2"/>
      <c r="K64" s="56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3.5" hidden="false" customHeight="true" outlineLevel="0" collapsed="false">
      <c r="A65" s="59"/>
      <c r="B65" s="46" t="s">
        <v>51</v>
      </c>
      <c r="C65" s="46"/>
      <c r="D65" s="66" t="n">
        <f aca="false">SUM(D57:D64)</f>
        <v>0.3619</v>
      </c>
      <c r="E65" s="58" t="n">
        <f aca="false">SUM(E57:E64)</f>
        <v>1489.1128252</v>
      </c>
      <c r="F65" s="2"/>
      <c r="G65" s="2"/>
      <c r="H65" s="2"/>
      <c r="I65" s="2"/>
      <c r="J65" s="2"/>
      <c r="K65" s="56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3.5" hidden="false" customHeight="true" outlineLevel="0" collapsed="false">
      <c r="A66" s="4"/>
      <c r="B66" s="5"/>
      <c r="C66" s="5"/>
      <c r="D66" s="5"/>
      <c r="E66" s="67"/>
      <c r="F66" s="2"/>
      <c r="G66" s="2"/>
      <c r="H66" s="2"/>
      <c r="I66" s="2"/>
      <c r="J66" s="2"/>
      <c r="K66" s="56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3.5" hidden="false" customHeight="true" outlineLevel="0" collapsed="false">
      <c r="A67" s="4"/>
      <c r="B67" s="5" t="s">
        <v>71</v>
      </c>
      <c r="C67" s="5"/>
      <c r="D67" s="5"/>
      <c r="E67" s="6"/>
      <c r="F67" s="2"/>
      <c r="G67" s="2"/>
      <c r="H67" s="2"/>
      <c r="I67" s="2"/>
      <c r="J67" s="2"/>
      <c r="K67" s="56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3.5" hidden="false" customHeight="true" outlineLevel="0" collapsed="false">
      <c r="A68" s="45" t="s">
        <v>72</v>
      </c>
      <c r="B68" s="46" t="s">
        <v>73</v>
      </c>
      <c r="C68" s="46"/>
      <c r="D68" s="47" t="s">
        <v>37</v>
      </c>
      <c r="E68" s="45" t="s">
        <v>38</v>
      </c>
      <c r="F68" s="2"/>
      <c r="G68" s="2"/>
      <c r="H68" s="2"/>
      <c r="I68" s="2"/>
      <c r="J68" s="2"/>
      <c r="K68" s="56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13.5" hidden="false" customHeight="true" outlineLevel="0" collapsed="false">
      <c r="A69" s="50" t="s">
        <v>39</v>
      </c>
      <c r="B69" s="68" t="s">
        <v>202</v>
      </c>
      <c r="C69" s="51"/>
      <c r="D69" s="69" t="n">
        <f aca="false">E29</f>
        <v>4.5</v>
      </c>
      <c r="E69" s="53" t="n">
        <f aca="false">IF($E29=0,0,(($E27*2)*$E29)-(E40*0.06))</f>
        <v>39</v>
      </c>
      <c r="F69" s="2"/>
      <c r="G69" s="2"/>
      <c r="H69" s="2"/>
      <c r="I69" s="2"/>
      <c r="J69" s="2"/>
      <c r="K69" s="56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13.5" hidden="false" customHeight="true" outlineLevel="0" collapsed="false">
      <c r="A70" s="50" t="s">
        <v>41</v>
      </c>
      <c r="B70" s="51" t="s">
        <v>203</v>
      </c>
      <c r="C70" s="51"/>
      <c r="D70" s="69" t="n">
        <f aca="false">E30</f>
        <v>27.29</v>
      </c>
      <c r="E70" s="53" t="n">
        <f aca="false">($E27*$E30)-($E27*$E30*0.01)</f>
        <v>594.3762</v>
      </c>
      <c r="F70" s="2"/>
      <c r="G70" s="2"/>
      <c r="H70" s="2"/>
      <c r="I70" s="2"/>
      <c r="J70" s="2"/>
      <c r="K70" s="56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customFormat="false" ht="13.5" hidden="false" customHeight="true" outlineLevel="0" collapsed="false">
      <c r="A71" s="50" t="s">
        <v>43</v>
      </c>
      <c r="B71" s="51" t="s">
        <v>76</v>
      </c>
      <c r="C71" s="51"/>
      <c r="D71" s="76" t="n">
        <v>11</v>
      </c>
      <c r="E71" s="53" t="n">
        <f aca="false">D71</f>
        <v>11</v>
      </c>
      <c r="F71" s="2"/>
      <c r="G71" s="2"/>
      <c r="H71" s="2"/>
      <c r="I71" s="2"/>
      <c r="J71" s="2"/>
      <c r="K71" s="56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3.5" hidden="false" customHeight="true" outlineLevel="0" collapsed="false">
      <c r="A72" s="50" t="s">
        <v>45</v>
      </c>
      <c r="B72" s="51" t="s">
        <v>77</v>
      </c>
      <c r="C72" s="51"/>
      <c r="D72" s="77" t="n">
        <v>0</v>
      </c>
      <c r="E72" s="53" t="n">
        <f aca="false">D72</f>
        <v>0</v>
      </c>
      <c r="F72" s="2"/>
      <c r="G72" s="2"/>
      <c r="H72" s="2"/>
      <c r="I72" s="2"/>
      <c r="J72" s="2"/>
      <c r="K72" s="56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3.5" hidden="false" customHeight="true" outlineLevel="0" collapsed="false">
      <c r="A73" s="50" t="s">
        <v>47</v>
      </c>
      <c r="B73" s="51" t="s">
        <v>78</v>
      </c>
      <c r="C73" s="51"/>
      <c r="D73" s="54" t="n">
        <v>0.07</v>
      </c>
      <c r="E73" s="53" t="n">
        <f aca="false">E46*D73</f>
        <v>241.15</v>
      </c>
      <c r="F73" s="2"/>
      <c r="G73" s="2"/>
      <c r="H73" s="2"/>
      <c r="I73" s="2"/>
      <c r="J73" s="2"/>
      <c r="K73" s="56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3.5" hidden="false" customHeight="true" outlineLevel="0" collapsed="false">
      <c r="A74" s="50" t="s">
        <v>49</v>
      </c>
      <c r="B74" s="51" t="s">
        <v>50</v>
      </c>
      <c r="C74" s="51"/>
      <c r="D74" s="54" t="n">
        <v>0</v>
      </c>
      <c r="E74" s="53" t="n">
        <v>0</v>
      </c>
      <c r="F74" s="2"/>
      <c r="G74" s="2"/>
      <c r="H74" s="2"/>
      <c r="I74" s="2"/>
      <c r="J74" s="2"/>
      <c r="K74" s="56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3.5" hidden="false" customHeight="true" outlineLevel="0" collapsed="false">
      <c r="A75" s="59"/>
      <c r="B75" s="46" t="s">
        <v>51</v>
      </c>
      <c r="C75" s="46"/>
      <c r="D75" s="57"/>
      <c r="E75" s="58" t="n">
        <f aca="false">SUM(E69:E74)</f>
        <v>885.5262</v>
      </c>
      <c r="F75" s="2"/>
      <c r="G75" s="2"/>
      <c r="H75" s="2"/>
      <c r="I75" s="2"/>
      <c r="J75" s="2"/>
      <c r="K75" s="56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3.5" hidden="false" customHeight="true" outlineLevel="0" collapsed="false">
      <c r="A76" s="4"/>
      <c r="B76" s="5"/>
      <c r="C76" s="5"/>
      <c r="D76" s="5"/>
      <c r="E76" s="6"/>
      <c r="F76" s="2"/>
      <c r="G76" s="2"/>
      <c r="H76" s="2"/>
      <c r="I76" s="2"/>
      <c r="J76" s="2"/>
      <c r="K76" s="56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3.5" hidden="false" customHeight="true" outlineLevel="0" collapsed="false">
      <c r="A77" s="5"/>
      <c r="B77" s="5" t="s">
        <v>80</v>
      </c>
      <c r="C77" s="5"/>
      <c r="D77" s="5"/>
      <c r="E77" s="5"/>
      <c r="F77" s="2"/>
      <c r="G77" s="2"/>
      <c r="H77" s="2"/>
      <c r="I77" s="2"/>
      <c r="J77" s="2"/>
      <c r="K77" s="56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3.5" hidden="false" customHeight="true" outlineLevel="0" collapsed="false">
      <c r="A78" s="45" t="n">
        <v>2</v>
      </c>
      <c r="B78" s="46" t="s">
        <v>81</v>
      </c>
      <c r="C78" s="46"/>
      <c r="D78" s="47" t="s">
        <v>37</v>
      </c>
      <c r="E78" s="48" t="s">
        <v>38</v>
      </c>
      <c r="F78" s="2"/>
      <c r="G78" s="2"/>
      <c r="H78" s="2"/>
      <c r="I78" s="2"/>
      <c r="J78" s="2"/>
      <c r="K78" s="56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3.5" hidden="false" customHeight="true" outlineLevel="0" collapsed="false">
      <c r="A79" s="50" t="s">
        <v>54</v>
      </c>
      <c r="B79" s="51" t="s">
        <v>55</v>
      </c>
      <c r="C79" s="51"/>
      <c r="D79" s="52"/>
      <c r="E79" s="53" t="n">
        <f aca="false">E53</f>
        <v>669.708</v>
      </c>
      <c r="F79" s="2"/>
      <c r="G79" s="2"/>
      <c r="H79" s="2"/>
      <c r="I79" s="2"/>
      <c r="J79" s="2"/>
      <c r="K79" s="56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3.5" hidden="false" customHeight="true" outlineLevel="0" collapsed="false">
      <c r="A80" s="50" t="s">
        <v>59</v>
      </c>
      <c r="B80" s="51" t="s">
        <v>60</v>
      </c>
      <c r="C80" s="51"/>
      <c r="D80" s="52"/>
      <c r="E80" s="53" t="n">
        <f aca="false">E65</f>
        <v>1489.112825</v>
      </c>
      <c r="F80" s="2"/>
      <c r="G80" s="2"/>
      <c r="H80" s="2"/>
      <c r="I80" s="2"/>
      <c r="J80" s="2"/>
      <c r="K80" s="56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3.5" hidden="false" customHeight="true" outlineLevel="0" collapsed="false">
      <c r="A81" s="50" t="s">
        <v>72</v>
      </c>
      <c r="B81" s="51" t="s">
        <v>73</v>
      </c>
      <c r="C81" s="51"/>
      <c r="D81" s="52"/>
      <c r="E81" s="53" t="n">
        <f aca="false">E75</f>
        <v>885.5262</v>
      </c>
      <c r="F81" s="2"/>
      <c r="G81" s="2"/>
      <c r="H81" s="2"/>
      <c r="I81" s="2"/>
      <c r="J81" s="2"/>
      <c r="K81" s="5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3.5" hidden="false" customHeight="true" outlineLevel="0" collapsed="false">
      <c r="A82" s="82"/>
      <c r="B82" s="46" t="s">
        <v>51</v>
      </c>
      <c r="C82" s="46"/>
      <c r="D82" s="64"/>
      <c r="E82" s="58" t="n">
        <f aca="false">SUM(E79:E81)</f>
        <v>3044.347025</v>
      </c>
      <c r="F82" s="2"/>
      <c r="G82" s="2"/>
      <c r="H82" s="2"/>
      <c r="I82" s="2"/>
      <c r="J82" s="2"/>
      <c r="K82" s="56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3.5" hidden="false" customHeight="true" outlineLevel="0" collapsed="false">
      <c r="A83" s="5"/>
      <c r="B83" s="5"/>
      <c r="C83" s="5"/>
      <c r="D83" s="5"/>
      <c r="E83" s="5"/>
      <c r="F83" s="2"/>
      <c r="G83" s="2"/>
      <c r="H83" s="2"/>
      <c r="I83" s="2"/>
      <c r="J83" s="2"/>
      <c r="K83" s="56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3.5" hidden="false" customHeight="true" outlineLevel="0" collapsed="false">
      <c r="A84" s="4"/>
      <c r="B84" s="5" t="s">
        <v>82</v>
      </c>
      <c r="C84" s="5"/>
      <c r="D84" s="6"/>
      <c r="E84" s="7"/>
      <c r="F84" s="2"/>
      <c r="G84" s="2"/>
      <c r="H84" s="2"/>
      <c r="I84" s="2"/>
      <c r="J84" s="2"/>
      <c r="K84" s="56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3.5" hidden="false" customHeight="true" outlineLevel="0" collapsed="false">
      <c r="A85" s="45" t="n">
        <v>3</v>
      </c>
      <c r="B85" s="46" t="s">
        <v>83</v>
      </c>
      <c r="C85" s="46"/>
      <c r="D85" s="47" t="s">
        <v>37</v>
      </c>
      <c r="E85" s="45" t="s">
        <v>38</v>
      </c>
      <c r="F85" s="2"/>
      <c r="G85" s="2"/>
      <c r="H85" s="2"/>
      <c r="I85" s="2"/>
      <c r="J85" s="2"/>
      <c r="K85" s="56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3.5" hidden="false" customHeight="true" outlineLevel="0" collapsed="false">
      <c r="A86" s="60" t="s">
        <v>39</v>
      </c>
      <c r="B86" s="51" t="s">
        <v>84</v>
      </c>
      <c r="C86" s="51"/>
      <c r="D86" s="54" t="n">
        <v>0.0042</v>
      </c>
      <c r="E86" s="53" t="n">
        <f aca="false">(E$46+E$53)*$D86</f>
        <v>17.2817736</v>
      </c>
      <c r="F86" s="2"/>
      <c r="G86" s="2"/>
      <c r="H86" s="2"/>
      <c r="I86" s="2"/>
      <c r="J86" s="2"/>
      <c r="K86" s="56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3.5" hidden="false" customHeight="true" outlineLevel="0" collapsed="false">
      <c r="A87" s="60" t="s">
        <v>41</v>
      </c>
      <c r="B87" s="51" t="s">
        <v>85</v>
      </c>
      <c r="C87" s="51"/>
      <c r="D87" s="54" t="n">
        <v>0.000333</v>
      </c>
      <c r="E87" s="53" t="n">
        <f aca="false">(E$46+E$53)*$D87</f>
        <v>1.370197764</v>
      </c>
      <c r="F87" s="2"/>
      <c r="G87" s="2"/>
      <c r="H87" s="2"/>
      <c r="I87" s="2"/>
      <c r="J87" s="2"/>
      <c r="K87" s="56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3.5" hidden="false" customHeight="true" outlineLevel="0" collapsed="false">
      <c r="A88" s="60" t="s">
        <v>43</v>
      </c>
      <c r="B88" s="83" t="s">
        <v>86</v>
      </c>
      <c r="C88" s="83"/>
      <c r="D88" s="54" t="n">
        <v>0.02</v>
      </c>
      <c r="E88" s="53" t="n">
        <f aca="false">(E$46+E$53)*$D88</f>
        <v>82.29416</v>
      </c>
      <c r="F88" s="2"/>
      <c r="G88" s="2"/>
      <c r="H88" s="2"/>
      <c r="I88" s="2"/>
      <c r="J88" s="2"/>
      <c r="K88" s="56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3.5" hidden="false" customHeight="true" outlineLevel="0" collapsed="false">
      <c r="A89" s="60" t="s">
        <v>45</v>
      </c>
      <c r="B89" s="51" t="s">
        <v>87</v>
      </c>
      <c r="C89" s="51"/>
      <c r="D89" s="54" t="n">
        <v>0.0194</v>
      </c>
      <c r="E89" s="53" t="n">
        <f aca="false">(E$46+E$53)*$D89</f>
        <v>79.8253352</v>
      </c>
      <c r="F89" s="2"/>
      <c r="G89" s="2"/>
      <c r="H89" s="2"/>
      <c r="I89" s="2"/>
      <c r="J89" s="2"/>
      <c r="K89" s="56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13.5" hidden="false" customHeight="true" outlineLevel="0" collapsed="false">
      <c r="A90" s="60" t="s">
        <v>47</v>
      </c>
      <c r="B90" s="84" t="s">
        <v>88</v>
      </c>
      <c r="C90" s="51"/>
      <c r="D90" s="85" t="n">
        <f aca="false">D89*D65</f>
        <v>0.00702086</v>
      </c>
      <c r="E90" s="53" t="n">
        <f aca="false">(E$46+E$53)*$D90</f>
        <v>28.88878880888</v>
      </c>
      <c r="F90" s="2"/>
      <c r="G90" s="2"/>
      <c r="H90" s="2"/>
      <c r="I90" s="2"/>
      <c r="J90" s="2"/>
      <c r="K90" s="56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3.5" hidden="false" customHeight="true" outlineLevel="0" collapsed="false">
      <c r="A91" s="60" t="s">
        <v>49</v>
      </c>
      <c r="B91" s="51" t="s">
        <v>89</v>
      </c>
      <c r="C91" s="51"/>
      <c r="D91" s="54" t="n">
        <v>0.02</v>
      </c>
      <c r="E91" s="53" t="n">
        <f aca="false">(E$46+E$53)*$D91</f>
        <v>82.29416</v>
      </c>
      <c r="F91" s="2"/>
      <c r="G91" s="2"/>
      <c r="H91" s="2"/>
      <c r="I91" s="2"/>
      <c r="J91" s="2"/>
      <c r="K91" s="56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3.5" hidden="false" customHeight="true" outlineLevel="0" collapsed="false">
      <c r="A92" s="45"/>
      <c r="B92" s="46" t="s">
        <v>51</v>
      </c>
      <c r="C92" s="46"/>
      <c r="D92" s="66" t="n">
        <f aca="false">SUM(D86:D91)</f>
        <v>0.07095386</v>
      </c>
      <c r="E92" s="86" t="n">
        <f aca="false">SUM(E86:E91)</f>
        <v>291.95441537288</v>
      </c>
      <c r="F92" s="2"/>
      <c r="G92" s="2"/>
      <c r="H92" s="2"/>
      <c r="I92" s="2"/>
      <c r="J92" s="2"/>
      <c r="K92" s="56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3.5" hidden="false" customHeight="true" outlineLevel="0" collapsed="false">
      <c r="A93" s="5"/>
      <c r="B93" s="5"/>
      <c r="C93" s="5"/>
      <c r="D93" s="5"/>
      <c r="E93" s="5"/>
      <c r="F93" s="2"/>
      <c r="G93" s="2"/>
      <c r="H93" s="2"/>
      <c r="I93" s="2"/>
      <c r="J93" s="2"/>
      <c r="K93" s="56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3.5" hidden="false" customHeight="true" outlineLevel="0" collapsed="false">
      <c r="A94" s="5"/>
      <c r="B94" s="5" t="s">
        <v>90</v>
      </c>
      <c r="C94" s="5"/>
      <c r="D94" s="5"/>
      <c r="E94" s="5"/>
      <c r="F94" s="2"/>
      <c r="G94" s="2"/>
      <c r="H94" s="2"/>
      <c r="I94" s="2"/>
      <c r="J94" s="2"/>
      <c r="K94" s="56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3.5" hidden="false" customHeight="true" outlineLevel="0" collapsed="false">
      <c r="A95" s="5"/>
      <c r="B95" s="5" t="s">
        <v>91</v>
      </c>
      <c r="C95" s="5"/>
      <c r="D95" s="5"/>
      <c r="E95" s="5"/>
      <c r="F95" s="2"/>
      <c r="G95" s="2"/>
      <c r="H95" s="2"/>
      <c r="I95" s="2"/>
      <c r="J95" s="2"/>
      <c r="K95" s="56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3.5" hidden="false" customHeight="true" outlineLevel="0" collapsed="false">
      <c r="A96" s="87" t="s">
        <v>92</v>
      </c>
      <c r="B96" s="46" t="s">
        <v>93</v>
      </c>
      <c r="C96" s="46"/>
      <c r="D96" s="47" t="s">
        <v>37</v>
      </c>
      <c r="E96" s="88" t="s">
        <v>38</v>
      </c>
      <c r="F96" s="2"/>
      <c r="G96" s="2"/>
      <c r="H96" s="2"/>
      <c r="I96" s="2"/>
      <c r="J96" s="2"/>
      <c r="K96" s="56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3.5" hidden="false" customHeight="true" outlineLevel="0" collapsed="false">
      <c r="A97" s="60" t="s">
        <v>39</v>
      </c>
      <c r="B97" s="51" t="s">
        <v>94</v>
      </c>
      <c r="C97" s="51"/>
      <c r="D97" s="54" t="n">
        <v>0.0162</v>
      </c>
      <c r="E97" s="53" t="n">
        <f aca="false">E46*D97</f>
        <v>55.809</v>
      </c>
      <c r="F97" s="2"/>
      <c r="G97" s="2"/>
      <c r="H97" s="2"/>
      <c r="I97" s="2"/>
      <c r="J97" s="2"/>
      <c r="K97" s="56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3.5" hidden="false" customHeight="true" outlineLevel="0" collapsed="false">
      <c r="A98" s="60" t="s">
        <v>41</v>
      </c>
      <c r="B98" s="51" t="s">
        <v>95</v>
      </c>
      <c r="C98" s="51"/>
      <c r="D98" s="54" t="n">
        <v>0.0167</v>
      </c>
      <c r="E98" s="53" t="n">
        <f aca="false">E46*D98</f>
        <v>57.5315</v>
      </c>
      <c r="F98" s="2"/>
      <c r="G98" s="2"/>
      <c r="H98" s="2"/>
      <c r="I98" s="2"/>
      <c r="J98" s="2"/>
      <c r="K98" s="56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3.5" hidden="false" customHeight="true" outlineLevel="0" collapsed="false">
      <c r="A99" s="60" t="s">
        <v>43</v>
      </c>
      <c r="B99" s="51" t="s">
        <v>96</v>
      </c>
      <c r="C99" s="51"/>
      <c r="D99" s="54" t="n">
        <v>0.0002</v>
      </c>
      <c r="E99" s="53" t="n">
        <f aca="false">E46*D99</f>
        <v>0.689</v>
      </c>
      <c r="F99" s="2"/>
      <c r="G99" s="2"/>
      <c r="H99" s="2"/>
      <c r="I99" s="2"/>
      <c r="J99" s="2"/>
      <c r="K99" s="56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3.5" hidden="false" customHeight="true" outlineLevel="0" collapsed="false">
      <c r="A100" s="60" t="s">
        <v>45</v>
      </c>
      <c r="B100" s="51" t="s">
        <v>97</v>
      </c>
      <c r="C100" s="51"/>
      <c r="D100" s="54" t="n">
        <v>0.0003</v>
      </c>
      <c r="E100" s="53" t="n">
        <f aca="false">E46*D100</f>
        <v>1.0335</v>
      </c>
      <c r="F100" s="2"/>
      <c r="G100" s="2"/>
      <c r="H100" s="2"/>
      <c r="I100" s="2"/>
      <c r="J100" s="2"/>
      <c r="K100" s="56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3.5" hidden="false" customHeight="true" outlineLevel="0" collapsed="false">
      <c r="A101" s="60" t="s">
        <v>47</v>
      </c>
      <c r="B101" s="51" t="s">
        <v>98</v>
      </c>
      <c r="C101" s="51"/>
      <c r="D101" s="54" t="n">
        <v>0.0007</v>
      </c>
      <c r="E101" s="53" t="n">
        <f aca="false">E46*D101</f>
        <v>2.4115</v>
      </c>
      <c r="F101" s="2"/>
      <c r="G101" s="2"/>
      <c r="H101" s="2"/>
      <c r="I101" s="2"/>
      <c r="J101" s="2"/>
      <c r="K101" s="56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3.5" hidden="false" customHeight="true" outlineLevel="0" collapsed="false">
      <c r="A102" s="60" t="s">
        <v>49</v>
      </c>
      <c r="B102" s="51" t="s">
        <v>99</v>
      </c>
      <c r="C102" s="51"/>
      <c r="D102" s="54" t="n">
        <v>0</v>
      </c>
      <c r="E102" s="53" t="n">
        <f aca="false">E46*D102</f>
        <v>0</v>
      </c>
      <c r="F102" s="2"/>
      <c r="G102" s="2"/>
      <c r="H102" s="2"/>
      <c r="I102" s="2"/>
      <c r="J102" s="2"/>
      <c r="K102" s="56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3.5" hidden="false" customHeight="true" outlineLevel="0" collapsed="false">
      <c r="A103" s="59"/>
      <c r="B103" s="46" t="s">
        <v>51</v>
      </c>
      <c r="C103" s="46"/>
      <c r="D103" s="66" t="n">
        <f aca="false">SUM(D95:D102)</f>
        <v>0.0341</v>
      </c>
      <c r="E103" s="86" t="n">
        <f aca="false">SUM(E97:E102)</f>
        <v>117.4745</v>
      </c>
      <c r="F103" s="2"/>
      <c r="G103" s="2"/>
      <c r="H103" s="2"/>
      <c r="I103" s="2"/>
      <c r="J103" s="2"/>
      <c r="K103" s="56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3.5" hidden="false" customHeight="true" outlineLevel="0" collapsed="false">
      <c r="A104" s="5"/>
      <c r="B104" s="5"/>
      <c r="C104" s="5"/>
      <c r="D104" s="5"/>
      <c r="E104" s="5"/>
      <c r="F104" s="2"/>
      <c r="G104" s="2"/>
      <c r="H104" s="2"/>
      <c r="I104" s="2"/>
      <c r="J104" s="2"/>
      <c r="K104" s="56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3.5" hidden="false" customHeight="true" outlineLevel="0" collapsed="false">
      <c r="A105" s="4"/>
      <c r="B105" s="89" t="s">
        <v>100</v>
      </c>
      <c r="C105" s="89"/>
      <c r="D105" s="6"/>
      <c r="E105" s="5"/>
      <c r="F105" s="2"/>
      <c r="G105" s="2"/>
      <c r="H105" s="2"/>
      <c r="I105" s="2"/>
      <c r="J105" s="2"/>
      <c r="K105" s="56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3.5" hidden="false" customHeight="true" outlineLevel="0" collapsed="false">
      <c r="A106" s="45" t="s">
        <v>101</v>
      </c>
      <c r="B106" s="46" t="s">
        <v>102</v>
      </c>
      <c r="C106" s="46"/>
      <c r="D106" s="47" t="s">
        <v>37</v>
      </c>
      <c r="E106" s="45" t="s">
        <v>38</v>
      </c>
      <c r="F106" s="2"/>
      <c r="G106" s="2"/>
      <c r="H106" s="2"/>
      <c r="I106" s="2"/>
      <c r="J106" s="2"/>
      <c r="K106" s="56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3.5" hidden="false" customHeight="true" outlineLevel="0" collapsed="false">
      <c r="A107" s="50" t="s">
        <v>39</v>
      </c>
      <c r="B107" s="51" t="s">
        <v>103</v>
      </c>
      <c r="C107" s="51"/>
      <c r="D107" s="67" t="n">
        <v>0</v>
      </c>
      <c r="E107" s="53" t="n">
        <f aca="false">E46*D107</f>
        <v>0</v>
      </c>
      <c r="F107" s="2"/>
      <c r="G107" s="2"/>
      <c r="H107" s="2"/>
      <c r="I107" s="2"/>
      <c r="J107" s="2"/>
      <c r="K107" s="56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3.5" hidden="false" customHeight="true" outlineLevel="0" collapsed="false">
      <c r="A108" s="45"/>
      <c r="B108" s="46" t="s">
        <v>51</v>
      </c>
      <c r="C108" s="46"/>
      <c r="D108" s="58"/>
      <c r="E108" s="58" t="n">
        <f aca="false">SUM(E107)</f>
        <v>0</v>
      </c>
      <c r="F108" s="2"/>
      <c r="G108" s="2"/>
      <c r="H108" s="2"/>
      <c r="I108" s="2"/>
      <c r="J108" s="2"/>
      <c r="K108" s="56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3.5" hidden="false" customHeight="true" outlineLevel="0" collapsed="false">
      <c r="A109" s="5"/>
      <c r="B109" s="5"/>
      <c r="C109" s="5"/>
      <c r="D109" s="5"/>
      <c r="E109" s="5"/>
      <c r="F109" s="2"/>
      <c r="G109" s="2"/>
      <c r="H109" s="2"/>
      <c r="I109" s="2"/>
      <c r="J109" s="2"/>
      <c r="K109" s="56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3.5" hidden="false" customHeight="true" outlineLevel="0" collapsed="false">
      <c r="A110" s="4"/>
      <c r="B110" s="5" t="s">
        <v>104</v>
      </c>
      <c r="C110" s="5"/>
      <c r="D110" s="6"/>
      <c r="E110" s="5"/>
      <c r="F110" s="2"/>
      <c r="G110" s="2"/>
      <c r="H110" s="2"/>
      <c r="I110" s="2"/>
      <c r="J110" s="2"/>
      <c r="K110" s="56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3.5" hidden="false" customHeight="true" outlineLevel="0" collapsed="false">
      <c r="A111" s="45" t="n">
        <v>4</v>
      </c>
      <c r="B111" s="46" t="s">
        <v>105</v>
      </c>
      <c r="C111" s="46"/>
      <c r="D111" s="47" t="s">
        <v>37</v>
      </c>
      <c r="E111" s="48" t="s">
        <v>38</v>
      </c>
      <c r="F111" s="2"/>
      <c r="G111" s="2"/>
      <c r="H111" s="2"/>
      <c r="I111" s="2"/>
      <c r="J111" s="2"/>
      <c r="K111" s="56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3.5" hidden="false" customHeight="true" outlineLevel="0" collapsed="false">
      <c r="A112" s="50" t="s">
        <v>92</v>
      </c>
      <c r="B112" s="51" t="s">
        <v>106</v>
      </c>
      <c r="C112" s="51"/>
      <c r="D112" s="52"/>
      <c r="E112" s="53" t="n">
        <f aca="false">E103</f>
        <v>117.4745</v>
      </c>
      <c r="F112" s="2"/>
      <c r="G112" s="2"/>
      <c r="H112" s="2"/>
      <c r="I112" s="2"/>
      <c r="J112" s="2"/>
      <c r="K112" s="56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3.5" hidden="false" customHeight="true" outlineLevel="0" collapsed="false">
      <c r="A113" s="50" t="s">
        <v>101</v>
      </c>
      <c r="B113" s="51" t="s">
        <v>102</v>
      </c>
      <c r="C113" s="51"/>
      <c r="D113" s="52"/>
      <c r="E113" s="53" t="n">
        <f aca="false">E108</f>
        <v>0</v>
      </c>
      <c r="F113" s="2"/>
      <c r="G113" s="2"/>
      <c r="H113" s="2"/>
      <c r="I113" s="2"/>
      <c r="J113" s="2"/>
      <c r="K113" s="56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3.5" hidden="false" customHeight="true" outlineLevel="0" collapsed="false">
      <c r="A114" s="82"/>
      <c r="B114" s="46" t="s">
        <v>51</v>
      </c>
      <c r="C114" s="46"/>
      <c r="D114" s="64"/>
      <c r="E114" s="58" t="n">
        <f aca="false">SUM(E112:E113)</f>
        <v>117.4745</v>
      </c>
      <c r="F114" s="2"/>
      <c r="G114" s="2"/>
      <c r="H114" s="2"/>
      <c r="I114" s="2"/>
      <c r="J114" s="2"/>
      <c r="K114" s="56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3.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56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3.5" hidden="false" customHeight="true" outlineLevel="0" collapsed="false">
      <c r="A116" s="4"/>
      <c r="B116" s="5" t="s">
        <v>107</v>
      </c>
      <c r="C116" s="5"/>
      <c r="D116" s="6"/>
      <c r="E116" s="5"/>
      <c r="F116" s="2"/>
      <c r="G116" s="2"/>
      <c r="H116" s="2"/>
      <c r="I116" s="2"/>
      <c r="J116" s="2"/>
      <c r="K116" s="56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3.5" hidden="false" customHeight="true" outlineLevel="0" collapsed="false">
      <c r="A117" s="45" t="n">
        <v>5</v>
      </c>
      <c r="B117" s="46" t="s">
        <v>108</v>
      </c>
      <c r="C117" s="46"/>
      <c r="D117" s="47" t="s">
        <v>37</v>
      </c>
      <c r="E117" s="48" t="s">
        <v>38</v>
      </c>
      <c r="F117" s="2"/>
      <c r="G117" s="2"/>
      <c r="H117" s="2"/>
      <c r="I117" s="2"/>
      <c r="J117" s="2"/>
      <c r="K117" s="56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3.5" hidden="false" customHeight="true" outlineLevel="0" collapsed="false">
      <c r="A118" s="50" t="s">
        <v>39</v>
      </c>
      <c r="B118" s="51" t="s">
        <v>109</v>
      </c>
      <c r="C118" s="51"/>
      <c r="D118" s="54"/>
      <c r="E118" s="90" t="n">
        <v>91.88</v>
      </c>
      <c r="F118" s="2"/>
      <c r="G118" s="2"/>
      <c r="H118" s="2"/>
      <c r="I118" s="2"/>
      <c r="J118" s="2"/>
      <c r="K118" s="56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3.5" hidden="false" customHeight="true" outlineLevel="0" collapsed="false">
      <c r="A119" s="50" t="s">
        <v>41</v>
      </c>
      <c r="B119" s="51" t="s">
        <v>110</v>
      </c>
      <c r="C119" s="51"/>
      <c r="D119" s="54"/>
      <c r="E119" s="90" t="n">
        <v>0</v>
      </c>
      <c r="F119" s="2"/>
      <c r="G119" s="2"/>
      <c r="H119" s="2"/>
      <c r="I119" s="2"/>
      <c r="J119" s="2"/>
      <c r="K119" s="56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3.5" hidden="false" customHeight="true" outlineLevel="0" collapsed="false">
      <c r="A120" s="50" t="s">
        <v>43</v>
      </c>
      <c r="B120" s="51" t="s">
        <v>111</v>
      </c>
      <c r="C120" s="51"/>
      <c r="D120" s="54"/>
      <c r="E120" s="91" t="n">
        <v>0</v>
      </c>
      <c r="F120" s="2"/>
      <c r="G120" s="2"/>
      <c r="H120" s="2"/>
      <c r="I120" s="2"/>
      <c r="J120" s="2"/>
      <c r="K120" s="56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3.5" hidden="false" customHeight="true" outlineLevel="0" collapsed="false">
      <c r="A121" s="50" t="s">
        <v>45</v>
      </c>
      <c r="B121" s="51" t="s">
        <v>112</v>
      </c>
      <c r="C121" s="51"/>
      <c r="D121" s="54"/>
      <c r="E121" s="90" t="n">
        <v>74.43</v>
      </c>
      <c r="F121" s="2"/>
      <c r="G121" s="2"/>
      <c r="H121" s="2"/>
      <c r="I121" s="2"/>
      <c r="J121" s="2"/>
      <c r="K121" s="56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3.5" hidden="false" customHeight="true" outlineLevel="0" collapsed="false">
      <c r="A122" s="59"/>
      <c r="B122" s="46" t="s">
        <v>113</v>
      </c>
      <c r="C122" s="46"/>
      <c r="D122" s="57"/>
      <c r="E122" s="58" t="n">
        <f aca="false">SUM(E118:E121)</f>
        <v>166.31</v>
      </c>
      <c r="F122" s="2"/>
      <c r="G122" s="2"/>
      <c r="H122" s="2"/>
      <c r="I122" s="2"/>
      <c r="J122" s="2"/>
      <c r="K122" s="56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3.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56"/>
      <c r="L123" s="56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3.5" hidden="false" customHeight="true" outlineLevel="0" collapsed="false">
      <c r="A124" s="4"/>
      <c r="B124" s="5" t="s">
        <v>114</v>
      </c>
      <c r="C124" s="5"/>
      <c r="D124" s="6"/>
      <c r="E124" s="5"/>
      <c r="F124" s="2"/>
      <c r="G124" s="2"/>
      <c r="H124" s="2"/>
      <c r="I124" s="2"/>
      <c r="J124" s="2"/>
      <c r="K124" s="2"/>
      <c r="L124" s="56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3.5" hidden="false" customHeight="true" outlineLevel="0" collapsed="false">
      <c r="A125" s="87" t="n">
        <v>6</v>
      </c>
      <c r="B125" s="46" t="s">
        <v>115</v>
      </c>
      <c r="C125" s="46"/>
      <c r="D125" s="47" t="s">
        <v>37</v>
      </c>
      <c r="E125" s="48" t="s">
        <v>38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3.5" hidden="false" customHeight="true" outlineLevel="0" collapsed="false">
      <c r="A126" s="50" t="s">
        <v>39</v>
      </c>
      <c r="B126" s="51" t="s">
        <v>116</v>
      </c>
      <c r="C126" s="51"/>
      <c r="D126" s="54"/>
      <c r="E126" s="53" t="n">
        <f aca="false">(E46+E82+E92+E114+E122)*E127</f>
        <v>262.821197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3.5" hidden="false" customHeight="true" outlineLevel="0" collapsed="false">
      <c r="A127" s="92" t="s">
        <v>117</v>
      </c>
      <c r="B127" s="93" t="s">
        <v>118</v>
      </c>
      <c r="C127" s="93"/>
      <c r="D127" s="54"/>
      <c r="E127" s="65" t="n">
        <v>0.0372</v>
      </c>
      <c r="F127" s="2"/>
      <c r="G127" s="2"/>
      <c r="H127" s="2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</row>
    <row r="128" customFormat="false" ht="13.5" hidden="false" customHeight="true" outlineLevel="0" collapsed="false">
      <c r="A128" s="50" t="s">
        <v>41</v>
      </c>
      <c r="B128" s="51" t="s">
        <v>119</v>
      </c>
      <c r="C128" s="51"/>
      <c r="D128" s="54"/>
      <c r="E128" s="53" t="n">
        <f aca="false">(E46+E82+E92+E114+E122+E126)*E129</f>
        <v>255.0111684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customFormat="false" ht="13.5" hidden="false" customHeight="true" outlineLevel="0" collapsed="false">
      <c r="A129" s="50" t="s">
        <v>120</v>
      </c>
      <c r="B129" s="51" t="s">
        <v>121</v>
      </c>
      <c r="C129" s="51"/>
      <c r="D129" s="54"/>
      <c r="E129" s="65" t="n">
        <v>0.0348</v>
      </c>
      <c r="F129" s="2"/>
      <c r="G129" s="2"/>
      <c r="H129" s="2"/>
      <c r="I129" s="2"/>
      <c r="J129" s="94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3.5" hidden="false" customHeight="true" outlineLevel="0" collapsed="false">
      <c r="A130" s="50" t="s">
        <v>43</v>
      </c>
      <c r="B130" s="51" t="s">
        <v>122</v>
      </c>
      <c r="C130" s="51"/>
      <c r="D130" s="54" t="n">
        <f aca="false">SUM(D131:D133)</f>
        <v>0.0665</v>
      </c>
      <c r="E130" s="53" t="n">
        <f aca="false">SUM(E131:E133)</f>
        <v>540.1864674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3.5" hidden="false" customHeight="true" outlineLevel="0" collapsed="false">
      <c r="A131" s="50" t="s">
        <v>123</v>
      </c>
      <c r="B131" s="51" t="s">
        <v>124</v>
      </c>
      <c r="C131" s="51"/>
      <c r="D131" s="54" t="n">
        <v>0.0365</v>
      </c>
      <c r="E131" s="53" t="n">
        <f aca="false">((E46+E82+E92+E114+E122+E126+E128)/(1-D130))*D131</f>
        <v>296.4933242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3.5" hidden="false" customHeight="true" outlineLevel="0" collapsed="false">
      <c r="A132" s="50" t="s">
        <v>125</v>
      </c>
      <c r="B132" s="51" t="s">
        <v>126</v>
      </c>
      <c r="C132" s="51"/>
      <c r="D132" s="54" t="n">
        <v>0</v>
      </c>
      <c r="E132" s="53" t="n">
        <f aca="false">(E46+E82+E92+E114+E122+E126+E128)*D132</f>
        <v>0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3.5" hidden="false" customHeight="true" outlineLevel="0" collapsed="false">
      <c r="A133" s="50" t="s">
        <v>127</v>
      </c>
      <c r="B133" s="51" t="s">
        <v>128</v>
      </c>
      <c r="C133" s="51"/>
      <c r="D133" s="54" t="n">
        <v>0.03</v>
      </c>
      <c r="E133" s="53" t="n">
        <f aca="false">((E46+E82+E92+E114+E122+E126+E128)/(1-D130))*D133</f>
        <v>243.6931432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3.5" hidden="false" customHeight="true" outlineLevel="0" collapsed="false">
      <c r="A134" s="45"/>
      <c r="B134" s="46" t="s">
        <v>51</v>
      </c>
      <c r="C134" s="46"/>
      <c r="D134" s="95" t="n">
        <f aca="false">SUM(D131:D133)</f>
        <v>0.0665</v>
      </c>
      <c r="E134" s="86" t="n">
        <f aca="false">SUM(E126:E130)</f>
        <v>1058.090833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3.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3.5" hidden="false" customHeight="true" outlineLevel="0" collapsed="false">
      <c r="A136" s="3" t="s">
        <v>129</v>
      </c>
      <c r="B136" s="3"/>
      <c r="C136" s="3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3.5" hidden="false" customHeight="true" outlineLevel="0" collapsed="false">
      <c r="A137" s="4"/>
      <c r="B137" s="96"/>
      <c r="C137" s="96"/>
      <c r="D137" s="96"/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3.5" hidden="false" customHeight="true" outlineLevel="0" collapsed="false">
      <c r="A138" s="97"/>
      <c r="B138" s="46" t="s">
        <v>130</v>
      </c>
      <c r="C138" s="46"/>
      <c r="D138" s="87"/>
      <c r="E138" s="47" t="s">
        <v>131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3.5" hidden="false" customHeight="true" outlineLevel="0" collapsed="false">
      <c r="A139" s="98" t="s">
        <v>39</v>
      </c>
      <c r="B139" s="51" t="s">
        <v>35</v>
      </c>
      <c r="C139" s="51"/>
      <c r="D139" s="99"/>
      <c r="E139" s="53" t="n">
        <f aca="false">E46</f>
        <v>3445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3.5" hidden="false" customHeight="true" outlineLevel="0" collapsed="false">
      <c r="A140" s="98" t="s">
        <v>41</v>
      </c>
      <c r="B140" s="51" t="s">
        <v>52</v>
      </c>
      <c r="C140" s="51"/>
      <c r="D140" s="99"/>
      <c r="E140" s="53" t="n">
        <f aca="false">E82</f>
        <v>3044.347025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3.5" hidden="false" customHeight="true" outlineLevel="0" collapsed="false">
      <c r="A141" s="98" t="s">
        <v>43</v>
      </c>
      <c r="B141" s="51" t="s">
        <v>82</v>
      </c>
      <c r="C141" s="51"/>
      <c r="D141" s="99"/>
      <c r="E141" s="53" t="n">
        <f aca="false">E92</f>
        <v>291.9544154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3.5" hidden="false" customHeight="true" outlineLevel="0" collapsed="false">
      <c r="A142" s="98" t="s">
        <v>45</v>
      </c>
      <c r="B142" s="51" t="s">
        <v>90</v>
      </c>
      <c r="C142" s="51"/>
      <c r="D142" s="99"/>
      <c r="E142" s="53" t="n">
        <f aca="false">E114</f>
        <v>117.4745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3.5" hidden="false" customHeight="true" outlineLevel="0" collapsed="false">
      <c r="A143" s="98" t="s">
        <v>47</v>
      </c>
      <c r="B143" s="51" t="s">
        <v>107</v>
      </c>
      <c r="C143" s="51"/>
      <c r="D143" s="99"/>
      <c r="E143" s="53" t="n">
        <f aca="false">E122</f>
        <v>166.31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3.5" hidden="false" customHeight="true" outlineLevel="0" collapsed="false">
      <c r="A144" s="46" t="s">
        <v>132</v>
      </c>
      <c r="B144" s="46"/>
      <c r="C144" s="46"/>
      <c r="D144" s="100"/>
      <c r="E144" s="86" t="n">
        <f aca="false">SUM(E139:E143)</f>
        <v>7065.085941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3.5" hidden="false" customHeight="true" outlineLevel="0" collapsed="false">
      <c r="A145" s="98" t="s">
        <v>49</v>
      </c>
      <c r="B145" s="51" t="s">
        <v>114</v>
      </c>
      <c r="C145" s="51"/>
      <c r="D145" s="99"/>
      <c r="E145" s="53" t="n">
        <f aca="false">E134</f>
        <v>1058.090833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3.5" hidden="false" customHeight="true" outlineLevel="0" collapsed="false">
      <c r="A146" s="46" t="s">
        <v>133</v>
      </c>
      <c r="B146" s="46"/>
      <c r="C146" s="46"/>
      <c r="D146" s="100"/>
      <c r="E146" s="86" t="n">
        <f aca="false">SUM(E144:E145)</f>
        <v>8123.176773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3.5" hidden="false" customHeight="true" outlineLevel="0" collapsed="false">
      <c r="A147" s="4"/>
      <c r="B147" s="5"/>
      <c r="C147" s="5"/>
      <c r="D147" s="5"/>
      <c r="E147" s="6"/>
      <c r="F147" s="5"/>
      <c r="G147" s="5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3.5" hidden="false" customHeight="true" outlineLevel="0" collapsed="false">
      <c r="A148" s="101" t="s">
        <v>134</v>
      </c>
      <c r="B148" s="101"/>
      <c r="C148" s="101"/>
      <c r="D148" s="101"/>
      <c r="E148" s="101"/>
      <c r="F148" s="108"/>
      <c r="G148" s="10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3.5" hidden="false" customHeight="true" outlineLevel="0" collapsed="false">
      <c r="A149" s="4"/>
      <c r="B149" s="5"/>
      <c r="C149" s="5"/>
      <c r="D149" s="5"/>
      <c r="E149" s="6"/>
      <c r="F149" s="5"/>
      <c r="G149" s="5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27.75" hidden="false" customHeight="true" outlineLevel="0" collapsed="false">
      <c r="A150" s="102" t="s">
        <v>26</v>
      </c>
      <c r="B150" s="33" t="s">
        <v>135</v>
      </c>
      <c r="C150" s="102" t="s">
        <v>204</v>
      </c>
      <c r="D150" s="102" t="s">
        <v>182</v>
      </c>
      <c r="E150" s="102" t="s">
        <v>139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13.5" hidden="false" customHeight="true" outlineLevel="0" collapsed="false">
      <c r="A151" s="50" t="n">
        <v>1</v>
      </c>
      <c r="B151" s="128" t="n">
        <f aca="false">E146</f>
        <v>8123.176773</v>
      </c>
      <c r="C151" s="105" t="n">
        <v>1</v>
      </c>
      <c r="D151" s="103" t="n">
        <f aca="false">E146*C151</f>
        <v>8123.176773</v>
      </c>
      <c r="E151" s="103" t="n">
        <f aca="false">D151*12</f>
        <v>97478.12128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3.5" hidden="false" customHeight="true" outlineLevel="0" collapsed="false">
      <c r="A152" s="45"/>
      <c r="B152" s="57" t="s">
        <v>140</v>
      </c>
      <c r="C152" s="86"/>
      <c r="D152" s="86" t="n">
        <f aca="false">SUM(D151)</f>
        <v>8123.176773</v>
      </c>
      <c r="E152" s="107" t="n">
        <f aca="false">SUM(E151)</f>
        <v>97478.12128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3.5" hidden="false" customHeight="true" outlineLevel="0" collapsed="false">
      <c r="A153" s="5"/>
      <c r="B153" s="5"/>
      <c r="C153" s="5"/>
      <c r="D153" s="5"/>
      <c r="E153" s="5"/>
      <c r="F153" s="5"/>
      <c r="G153" s="5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customFormat="false" ht="13.5" hidden="false" customHeight="true" outlineLevel="0" collapsed="false">
      <c r="A154" s="5"/>
      <c r="B154" s="5"/>
      <c r="C154" s="5"/>
      <c r="D154" s="5"/>
      <c r="E154" s="5"/>
      <c r="F154" s="5"/>
      <c r="G154" s="5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customFormat="false" ht="13.5" hidden="false" customHeight="true" outlineLevel="0" collapsed="false">
      <c r="A155" s="5"/>
      <c r="B155" s="5"/>
      <c r="C155" s="5"/>
      <c r="D155" s="5"/>
      <c r="E155" s="5"/>
      <c r="F155" s="5"/>
      <c r="G155" s="5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customFormat="false" ht="13.5" hidden="false" customHeight="true" outlineLevel="0" collapsed="false">
      <c r="A156" s="5"/>
      <c r="B156" s="5"/>
      <c r="C156" s="5"/>
      <c r="D156" s="5"/>
      <c r="E156" s="5"/>
      <c r="F156" s="5"/>
      <c r="G156" s="5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customFormat="false" ht="13.5" hidden="false" customHeight="true" outlineLevel="0" collapsed="false">
      <c r="A157" s="5"/>
      <c r="B157" s="5"/>
      <c r="C157" s="5"/>
      <c r="D157" s="5"/>
      <c r="E157" s="5"/>
      <c r="F157" s="5"/>
      <c r="G157" s="5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customFormat="false" ht="13.5" hidden="false" customHeight="true" outlineLevel="0" collapsed="false">
      <c r="A158" s="5"/>
      <c r="B158" s="5"/>
      <c r="C158" s="5"/>
      <c r="D158" s="5"/>
      <c r="E158" s="5"/>
      <c r="F158" s="5"/>
      <c r="G158" s="5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customFormat="false" ht="13.5" hidden="false" customHeight="true" outlineLevel="0" collapsed="false">
      <c r="A159" s="5"/>
      <c r="B159" s="5"/>
      <c r="C159" s="5"/>
      <c r="D159" s="5"/>
      <c r="E159" s="5"/>
      <c r="F159" s="5"/>
      <c r="G159" s="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customFormat="false" ht="13.5" hidden="false" customHeight="true" outlineLevel="0" collapsed="false">
      <c r="A160" s="5"/>
      <c r="B160" s="5"/>
      <c r="C160" s="5"/>
      <c r="D160" s="5"/>
      <c r="E160" s="5"/>
      <c r="F160" s="5"/>
      <c r="G160" s="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customFormat="false" ht="13.5" hidden="false" customHeight="true" outlineLevel="0" collapsed="false">
      <c r="A161" s="5"/>
      <c r="B161" s="5"/>
      <c r="C161" s="5"/>
      <c r="D161" s="5"/>
      <c r="E161" s="5"/>
      <c r="F161" s="5"/>
      <c r="G161" s="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customFormat="false" ht="13.5" hidden="false" customHeight="true" outlineLevel="0" collapsed="false">
      <c r="A162" s="5"/>
      <c r="B162" s="5"/>
      <c r="C162" s="5"/>
      <c r="D162" s="5"/>
      <c r="E162" s="5"/>
      <c r="F162" s="5"/>
      <c r="G162" s="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customFormat="false" ht="13.5" hidden="false" customHeight="true" outlineLevel="0" collapsed="false">
      <c r="A163" s="5"/>
      <c r="B163" s="5"/>
      <c r="C163" s="5"/>
      <c r="D163" s="5"/>
      <c r="E163" s="5"/>
      <c r="F163" s="5"/>
      <c r="G163" s="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customFormat="false" ht="13.5" hidden="false" customHeight="true" outlineLevel="0" collapsed="false">
      <c r="A164" s="5"/>
      <c r="B164" s="5"/>
      <c r="C164" s="5"/>
      <c r="D164" s="5"/>
      <c r="E164" s="5"/>
      <c r="F164" s="5"/>
      <c r="G164" s="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customFormat="false" ht="13.5" hidden="false" customHeight="true" outlineLevel="0" collapsed="false">
      <c r="A165" s="5"/>
      <c r="B165" s="5"/>
      <c r="C165" s="5"/>
      <c r="D165" s="5"/>
      <c r="E165" s="5"/>
      <c r="F165" s="5"/>
      <c r="G165" s="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customFormat="false" ht="13.5" hidden="false" customHeight="true" outlineLevel="0" collapsed="false">
      <c r="A166" s="5"/>
      <c r="B166" s="5"/>
      <c r="C166" s="5"/>
      <c r="D166" s="5"/>
      <c r="E166" s="5"/>
      <c r="F166" s="5"/>
      <c r="G166" s="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customFormat="false" ht="13.5" hidden="false" customHeight="true" outlineLevel="0" collapsed="false">
      <c r="A167" s="5"/>
      <c r="B167" s="5"/>
      <c r="C167" s="5"/>
      <c r="D167" s="5"/>
      <c r="E167" s="5"/>
      <c r="F167" s="5"/>
      <c r="G167" s="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customFormat="false" ht="13.5" hidden="false" customHeight="true" outlineLevel="0" collapsed="false">
      <c r="A168" s="5"/>
      <c r="B168" s="5"/>
      <c r="C168" s="5"/>
      <c r="D168" s="5"/>
      <c r="E168" s="5"/>
      <c r="F168" s="5"/>
      <c r="G168" s="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customFormat="false" ht="13.5" hidden="false" customHeight="true" outlineLevel="0" collapsed="false">
      <c r="A169" s="5"/>
      <c r="B169" s="5"/>
      <c r="C169" s="5"/>
      <c r="D169" s="5"/>
      <c r="E169" s="5"/>
      <c r="F169" s="5"/>
      <c r="G169" s="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customFormat="false" ht="13.5" hidden="false" customHeight="true" outlineLevel="0" collapsed="false">
      <c r="A170" s="5"/>
      <c r="B170" s="5"/>
      <c r="C170" s="5"/>
      <c r="D170" s="5"/>
      <c r="E170" s="5"/>
      <c r="F170" s="5"/>
      <c r="G170" s="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customFormat="false" ht="13.5" hidden="false" customHeight="true" outlineLevel="0" collapsed="false">
      <c r="A171" s="5"/>
      <c r="B171" s="5"/>
      <c r="C171" s="5"/>
      <c r="D171" s="5"/>
      <c r="E171" s="5"/>
      <c r="F171" s="5"/>
      <c r="G171" s="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customFormat="false" ht="13.5" hidden="false" customHeight="true" outlineLevel="0" collapsed="false">
      <c r="A172" s="5"/>
      <c r="B172" s="5"/>
      <c r="C172" s="5"/>
      <c r="D172" s="5"/>
      <c r="E172" s="5"/>
      <c r="F172" s="5"/>
      <c r="G172" s="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customFormat="false" ht="13.5" hidden="false" customHeight="true" outlineLevel="0" collapsed="false">
      <c r="A173" s="5"/>
      <c r="B173" s="5"/>
      <c r="C173" s="5"/>
      <c r="D173" s="5"/>
      <c r="E173" s="5"/>
      <c r="F173" s="5"/>
      <c r="G173" s="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customFormat="false" ht="13.5" hidden="false" customHeight="true" outlineLevel="0" collapsed="false">
      <c r="A174" s="5"/>
      <c r="B174" s="5"/>
      <c r="C174" s="5"/>
      <c r="D174" s="5"/>
      <c r="E174" s="5"/>
      <c r="F174" s="5"/>
      <c r="G174" s="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customFormat="false" ht="13.5" hidden="false" customHeight="true" outlineLevel="0" collapsed="false">
      <c r="A175" s="5"/>
      <c r="B175" s="5"/>
      <c r="C175" s="5"/>
      <c r="D175" s="5"/>
      <c r="E175" s="5"/>
      <c r="F175" s="5"/>
      <c r="G175" s="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customFormat="false" ht="13.5" hidden="false" customHeight="true" outlineLevel="0" collapsed="false">
      <c r="A176" s="5"/>
      <c r="B176" s="5"/>
      <c r="C176" s="5"/>
      <c r="D176" s="5"/>
      <c r="E176" s="5"/>
      <c r="F176" s="5"/>
      <c r="G176" s="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customFormat="false" ht="13.5" hidden="false" customHeight="true" outlineLevel="0" collapsed="false">
      <c r="A177" s="5"/>
      <c r="B177" s="5"/>
      <c r="C177" s="5"/>
      <c r="D177" s="5"/>
      <c r="E177" s="5"/>
      <c r="F177" s="5"/>
      <c r="G177" s="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customFormat="false" ht="13.5" hidden="false" customHeight="true" outlineLevel="0" collapsed="false">
      <c r="A178" s="5"/>
      <c r="B178" s="5"/>
      <c r="C178" s="5"/>
      <c r="D178" s="5"/>
      <c r="E178" s="5"/>
      <c r="F178" s="5"/>
      <c r="G178" s="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customFormat="false" ht="13.5" hidden="false" customHeight="true" outlineLevel="0" collapsed="false">
      <c r="A179" s="5"/>
      <c r="B179" s="5"/>
      <c r="C179" s="5"/>
      <c r="D179" s="5"/>
      <c r="E179" s="5"/>
      <c r="F179" s="5"/>
      <c r="G179" s="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customFormat="false" ht="13.5" hidden="false" customHeight="true" outlineLevel="0" collapsed="false">
      <c r="A180" s="5"/>
      <c r="B180" s="5"/>
      <c r="C180" s="5"/>
      <c r="D180" s="5"/>
      <c r="E180" s="5"/>
      <c r="F180" s="5"/>
      <c r="G180" s="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customFormat="false" ht="13.5" hidden="false" customHeight="true" outlineLevel="0" collapsed="false">
      <c r="A181" s="5"/>
      <c r="B181" s="5"/>
      <c r="C181" s="5"/>
      <c r="D181" s="5"/>
      <c r="E181" s="5"/>
      <c r="F181" s="5"/>
      <c r="G181" s="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customFormat="false" ht="13.5" hidden="false" customHeight="true" outlineLevel="0" collapsed="false">
      <c r="A182" s="5"/>
      <c r="B182" s="5"/>
      <c r="C182" s="5"/>
      <c r="D182" s="5"/>
      <c r="E182" s="5"/>
      <c r="F182" s="5"/>
      <c r="G182" s="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customFormat="false" ht="13.5" hidden="false" customHeight="true" outlineLevel="0" collapsed="false">
      <c r="A183" s="5"/>
      <c r="B183" s="5"/>
      <c r="C183" s="5"/>
      <c r="D183" s="5"/>
      <c r="E183" s="5"/>
      <c r="F183" s="5"/>
      <c r="G183" s="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customFormat="false" ht="13.5" hidden="false" customHeight="true" outlineLevel="0" collapsed="false">
      <c r="A184" s="5"/>
      <c r="B184" s="5"/>
      <c r="C184" s="5"/>
      <c r="D184" s="5"/>
      <c r="E184" s="5"/>
      <c r="F184" s="5"/>
      <c r="G184" s="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customFormat="false" ht="13.5" hidden="false" customHeight="true" outlineLevel="0" collapsed="false">
      <c r="A185" s="5"/>
      <c r="B185" s="5"/>
      <c r="C185" s="5"/>
      <c r="D185" s="5"/>
      <c r="E185" s="5"/>
      <c r="F185" s="5"/>
      <c r="G185" s="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customFormat="false" ht="13.5" hidden="false" customHeight="true" outlineLevel="0" collapsed="false">
      <c r="A186" s="5"/>
      <c r="B186" s="5"/>
      <c r="C186" s="5"/>
      <c r="D186" s="5"/>
      <c r="E186" s="5"/>
      <c r="F186" s="5"/>
      <c r="G186" s="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customFormat="false" ht="13.5" hidden="false" customHeight="true" outlineLevel="0" collapsed="false">
      <c r="A187" s="5"/>
      <c r="B187" s="5"/>
      <c r="C187" s="5"/>
      <c r="D187" s="5"/>
      <c r="E187" s="5"/>
      <c r="F187" s="5"/>
      <c r="G187" s="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customFormat="false" ht="13.5" hidden="false" customHeight="true" outlineLevel="0" collapsed="false">
      <c r="A188" s="5"/>
      <c r="B188" s="5"/>
      <c r="C188" s="5"/>
      <c r="D188" s="5"/>
      <c r="E188" s="5"/>
      <c r="F188" s="5"/>
      <c r="G188" s="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customFormat="false" ht="13.5" hidden="false" customHeight="true" outlineLevel="0" collapsed="false">
      <c r="A189" s="5"/>
      <c r="B189" s="5"/>
      <c r="C189" s="5"/>
      <c r="D189" s="5"/>
      <c r="E189" s="5"/>
      <c r="F189" s="5"/>
      <c r="G189" s="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customFormat="false" ht="13.5" hidden="false" customHeight="true" outlineLevel="0" collapsed="false">
      <c r="A190" s="5"/>
      <c r="B190" s="5"/>
      <c r="C190" s="5"/>
      <c r="D190" s="5"/>
      <c r="E190" s="5"/>
      <c r="F190" s="5"/>
      <c r="G190" s="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customFormat="false" ht="13.5" hidden="false" customHeight="true" outlineLevel="0" collapsed="false">
      <c r="A191" s="5"/>
      <c r="B191" s="5"/>
      <c r="C191" s="5"/>
      <c r="D191" s="5"/>
      <c r="E191" s="5"/>
      <c r="F191" s="5"/>
      <c r="G191" s="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customFormat="false" ht="13.5" hidden="false" customHeight="true" outlineLevel="0" collapsed="false">
      <c r="A192" s="5"/>
      <c r="B192" s="5"/>
      <c r="C192" s="5"/>
      <c r="D192" s="5"/>
      <c r="E192" s="5"/>
      <c r="F192" s="5"/>
      <c r="G192" s="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customFormat="false" ht="13.5" hidden="false" customHeight="true" outlineLevel="0" collapsed="false">
      <c r="A193" s="5"/>
      <c r="B193" s="5"/>
      <c r="C193" s="5"/>
      <c r="D193" s="5"/>
      <c r="E193" s="5"/>
      <c r="F193" s="5"/>
      <c r="G193" s="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customFormat="false" ht="13.5" hidden="false" customHeight="true" outlineLevel="0" collapsed="false">
      <c r="A194" s="5"/>
      <c r="B194" s="5"/>
      <c r="C194" s="5"/>
      <c r="D194" s="5"/>
      <c r="E194" s="5"/>
      <c r="F194" s="5"/>
      <c r="G194" s="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customFormat="false" ht="13.5" hidden="false" customHeight="true" outlineLevel="0" collapsed="false">
      <c r="A195" s="5"/>
      <c r="B195" s="5"/>
      <c r="C195" s="5"/>
      <c r="D195" s="5"/>
      <c r="E195" s="5"/>
      <c r="F195" s="5"/>
      <c r="G195" s="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customFormat="false" ht="13.5" hidden="false" customHeight="true" outlineLevel="0" collapsed="false">
      <c r="A196" s="5"/>
      <c r="B196" s="5"/>
      <c r="C196" s="5"/>
      <c r="D196" s="5"/>
      <c r="E196" s="5"/>
      <c r="F196" s="5"/>
      <c r="G196" s="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customFormat="false" ht="13.5" hidden="false" customHeight="true" outlineLevel="0" collapsed="false">
      <c r="A197" s="5"/>
      <c r="B197" s="5"/>
      <c r="C197" s="5"/>
      <c r="D197" s="5"/>
      <c r="E197" s="5"/>
      <c r="F197" s="5"/>
      <c r="G197" s="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customFormat="false" ht="13.5" hidden="false" customHeight="true" outlineLevel="0" collapsed="false">
      <c r="A198" s="5"/>
      <c r="B198" s="5"/>
      <c r="C198" s="5"/>
      <c r="D198" s="5"/>
      <c r="E198" s="5"/>
      <c r="F198" s="5"/>
      <c r="G198" s="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customFormat="false" ht="13.5" hidden="false" customHeight="true" outlineLevel="0" collapsed="false">
      <c r="A199" s="5"/>
      <c r="B199" s="5"/>
      <c r="C199" s="5"/>
      <c r="D199" s="5"/>
      <c r="E199" s="5"/>
      <c r="F199" s="5"/>
      <c r="G199" s="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customFormat="false" ht="13.5" hidden="false" customHeight="true" outlineLevel="0" collapsed="false">
      <c r="A200" s="5"/>
      <c r="B200" s="5"/>
      <c r="C200" s="5"/>
      <c r="D200" s="5"/>
      <c r="E200" s="5"/>
      <c r="F200" s="5"/>
      <c r="G200" s="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customFormat="false" ht="13.5" hidden="false" customHeight="true" outlineLevel="0" collapsed="false">
      <c r="A201" s="5"/>
      <c r="B201" s="5"/>
      <c r="C201" s="5"/>
      <c r="D201" s="5"/>
      <c r="E201" s="5"/>
      <c r="F201" s="5"/>
      <c r="G201" s="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customFormat="false" ht="13.5" hidden="false" customHeight="true" outlineLevel="0" collapsed="false">
      <c r="A202" s="5"/>
      <c r="B202" s="5"/>
      <c r="C202" s="5"/>
      <c r="D202" s="5"/>
      <c r="E202" s="5"/>
      <c r="F202" s="5"/>
      <c r="G202" s="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customFormat="false" ht="13.5" hidden="false" customHeight="true" outlineLevel="0" collapsed="false">
      <c r="A203" s="5"/>
      <c r="B203" s="5"/>
      <c r="C203" s="5"/>
      <c r="D203" s="5"/>
      <c r="E203" s="5"/>
      <c r="F203" s="5"/>
      <c r="G203" s="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customFormat="false" ht="13.5" hidden="false" customHeight="true" outlineLevel="0" collapsed="false">
      <c r="A204" s="5"/>
      <c r="B204" s="5"/>
      <c r="C204" s="5"/>
      <c r="D204" s="5"/>
      <c r="E204" s="5"/>
      <c r="F204" s="5"/>
      <c r="G204" s="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customFormat="false" ht="13.5" hidden="false" customHeight="true" outlineLevel="0" collapsed="false">
      <c r="A205" s="5"/>
      <c r="B205" s="5"/>
      <c r="C205" s="5"/>
      <c r="D205" s="5"/>
      <c r="E205" s="5"/>
      <c r="F205" s="5"/>
      <c r="G205" s="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customFormat="false" ht="13.5" hidden="false" customHeight="true" outlineLevel="0" collapsed="false">
      <c r="A206" s="5"/>
      <c r="B206" s="5"/>
      <c r="C206" s="5"/>
      <c r="D206" s="5"/>
      <c r="E206" s="5"/>
      <c r="F206" s="5"/>
      <c r="G206" s="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customFormat="false" ht="13.5" hidden="false" customHeight="true" outlineLevel="0" collapsed="false">
      <c r="A207" s="5"/>
      <c r="B207" s="5"/>
      <c r="C207" s="5"/>
      <c r="D207" s="5"/>
      <c r="E207" s="5"/>
      <c r="F207" s="5"/>
      <c r="G207" s="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customFormat="false" ht="13.5" hidden="false" customHeight="true" outlineLevel="0" collapsed="false">
      <c r="A208" s="5"/>
      <c r="B208" s="5"/>
      <c r="C208" s="5"/>
      <c r="D208" s="5"/>
      <c r="E208" s="5"/>
      <c r="F208" s="5"/>
      <c r="G208" s="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customFormat="false" ht="13.5" hidden="false" customHeight="true" outlineLevel="0" collapsed="false">
      <c r="A209" s="5"/>
      <c r="B209" s="5"/>
      <c r="C209" s="5"/>
      <c r="D209" s="5"/>
      <c r="E209" s="5"/>
      <c r="F209" s="5"/>
      <c r="G209" s="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customFormat="false" ht="13.5" hidden="false" customHeight="true" outlineLevel="0" collapsed="false">
      <c r="A210" s="5"/>
      <c r="B210" s="5"/>
      <c r="C210" s="5"/>
      <c r="D210" s="5"/>
      <c r="E210" s="5"/>
      <c r="F210" s="5"/>
      <c r="G210" s="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customFormat="false" ht="13.5" hidden="false" customHeight="true" outlineLevel="0" collapsed="false">
      <c r="A211" s="5"/>
      <c r="B211" s="5"/>
      <c r="C211" s="5"/>
      <c r="D211" s="5"/>
      <c r="E211" s="5"/>
      <c r="F211" s="5"/>
      <c r="G211" s="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customFormat="false" ht="13.5" hidden="false" customHeight="true" outlineLevel="0" collapsed="false">
      <c r="A212" s="5"/>
      <c r="B212" s="5"/>
      <c r="C212" s="5"/>
      <c r="D212" s="5"/>
      <c r="E212" s="5"/>
      <c r="F212" s="5"/>
      <c r="G212" s="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customFormat="false" ht="13.5" hidden="false" customHeight="true" outlineLevel="0" collapsed="false">
      <c r="A213" s="5"/>
      <c r="B213" s="5"/>
      <c r="C213" s="5"/>
      <c r="D213" s="5"/>
      <c r="E213" s="5"/>
      <c r="F213" s="5"/>
      <c r="G213" s="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customFormat="false" ht="13.5" hidden="false" customHeight="true" outlineLevel="0" collapsed="false">
      <c r="A214" s="5"/>
      <c r="B214" s="5"/>
      <c r="C214" s="5"/>
      <c r="D214" s="5"/>
      <c r="E214" s="5"/>
      <c r="F214" s="5"/>
      <c r="G214" s="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customFormat="false" ht="13.5" hidden="false" customHeight="true" outlineLevel="0" collapsed="false">
      <c r="A215" s="5"/>
      <c r="B215" s="5"/>
      <c r="C215" s="5"/>
      <c r="D215" s="5"/>
      <c r="E215" s="5"/>
      <c r="F215" s="5"/>
      <c r="G215" s="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customFormat="false" ht="13.5" hidden="false" customHeight="true" outlineLevel="0" collapsed="false">
      <c r="A216" s="5"/>
      <c r="B216" s="5"/>
      <c r="C216" s="5"/>
      <c r="D216" s="5"/>
      <c r="E216" s="5"/>
      <c r="F216" s="5"/>
      <c r="G216" s="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customFormat="false" ht="13.5" hidden="false" customHeight="true" outlineLevel="0" collapsed="false">
      <c r="A217" s="5"/>
      <c r="B217" s="5"/>
      <c r="C217" s="5"/>
      <c r="D217" s="5"/>
      <c r="E217" s="5"/>
      <c r="F217" s="5"/>
      <c r="G217" s="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customFormat="false" ht="13.5" hidden="false" customHeight="true" outlineLevel="0" collapsed="false">
      <c r="A218" s="5"/>
      <c r="B218" s="5"/>
      <c r="C218" s="5"/>
      <c r="D218" s="5"/>
      <c r="E218" s="5"/>
      <c r="F218" s="5"/>
      <c r="G218" s="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customFormat="false" ht="13.5" hidden="false" customHeight="true" outlineLevel="0" collapsed="false">
      <c r="A219" s="5"/>
      <c r="B219" s="5"/>
      <c r="C219" s="5"/>
      <c r="D219" s="5"/>
      <c r="E219" s="5"/>
      <c r="F219" s="5"/>
      <c r="G219" s="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customFormat="false" ht="13.5" hidden="false" customHeight="true" outlineLevel="0" collapsed="false">
      <c r="A220" s="5"/>
      <c r="B220" s="5"/>
      <c r="C220" s="5"/>
      <c r="D220" s="5"/>
      <c r="E220" s="5"/>
      <c r="F220" s="5"/>
      <c r="G220" s="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customFormat="false" ht="13.5" hidden="false" customHeight="true" outlineLevel="0" collapsed="false">
      <c r="A221" s="5"/>
      <c r="B221" s="5"/>
      <c r="C221" s="5"/>
      <c r="D221" s="5"/>
      <c r="E221" s="5"/>
      <c r="F221" s="5"/>
      <c r="G221" s="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customFormat="false" ht="13.5" hidden="false" customHeight="true" outlineLevel="0" collapsed="false">
      <c r="A222" s="5"/>
      <c r="B222" s="5"/>
      <c r="C222" s="5"/>
      <c r="D222" s="5"/>
      <c r="E222" s="5"/>
      <c r="F222" s="5"/>
      <c r="G222" s="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customFormat="false" ht="13.5" hidden="false" customHeight="true" outlineLevel="0" collapsed="false">
      <c r="A223" s="5"/>
      <c r="B223" s="5"/>
      <c r="C223" s="5"/>
      <c r="D223" s="5"/>
      <c r="E223" s="5"/>
      <c r="F223" s="5"/>
      <c r="G223" s="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customFormat="false" ht="13.5" hidden="false" customHeight="true" outlineLevel="0" collapsed="false">
      <c r="A224" s="5"/>
      <c r="B224" s="5"/>
      <c r="C224" s="5"/>
      <c r="D224" s="5"/>
      <c r="E224" s="5"/>
      <c r="F224" s="5"/>
      <c r="G224" s="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customFormat="false" ht="13.5" hidden="false" customHeight="true" outlineLevel="0" collapsed="false">
      <c r="A225" s="5"/>
      <c r="B225" s="5"/>
      <c r="C225" s="5"/>
      <c r="D225" s="5"/>
      <c r="E225" s="5"/>
      <c r="F225" s="5"/>
      <c r="G225" s="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customFormat="false" ht="13.5" hidden="false" customHeight="true" outlineLevel="0" collapsed="false">
      <c r="A226" s="5"/>
      <c r="B226" s="5"/>
      <c r="C226" s="5"/>
      <c r="D226" s="5"/>
      <c r="E226" s="5"/>
      <c r="F226" s="5"/>
      <c r="G226" s="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customFormat="false" ht="13.5" hidden="false" customHeight="true" outlineLevel="0" collapsed="false">
      <c r="A227" s="5"/>
      <c r="B227" s="5"/>
      <c r="C227" s="5"/>
      <c r="D227" s="5"/>
      <c r="E227" s="5"/>
      <c r="F227" s="5"/>
      <c r="G227" s="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customFormat="false" ht="13.5" hidden="false" customHeight="true" outlineLevel="0" collapsed="false">
      <c r="A228" s="5"/>
      <c r="B228" s="5"/>
      <c r="C228" s="5"/>
      <c r="D228" s="5"/>
      <c r="E228" s="5"/>
      <c r="F228" s="5"/>
      <c r="G228" s="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customFormat="false" ht="13.5" hidden="false" customHeight="true" outlineLevel="0" collapsed="false">
      <c r="A229" s="5"/>
      <c r="B229" s="5"/>
      <c r="C229" s="5"/>
      <c r="D229" s="5"/>
      <c r="E229" s="5"/>
      <c r="F229" s="5"/>
      <c r="G229" s="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customFormat="false" ht="13.5" hidden="false" customHeight="true" outlineLevel="0" collapsed="false">
      <c r="A230" s="5"/>
      <c r="B230" s="5"/>
      <c r="C230" s="5"/>
      <c r="D230" s="5"/>
      <c r="E230" s="5"/>
      <c r="F230" s="5"/>
      <c r="G230" s="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customFormat="false" ht="13.5" hidden="false" customHeight="true" outlineLevel="0" collapsed="false">
      <c r="A231" s="5"/>
      <c r="B231" s="5"/>
      <c r="C231" s="5"/>
      <c r="D231" s="5"/>
      <c r="E231" s="5"/>
      <c r="F231" s="5"/>
      <c r="G231" s="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customFormat="false" ht="13.5" hidden="false" customHeight="true" outlineLevel="0" collapsed="false">
      <c r="A232" s="5"/>
      <c r="B232" s="5"/>
      <c r="C232" s="5"/>
      <c r="D232" s="5"/>
      <c r="E232" s="5"/>
      <c r="F232" s="5"/>
      <c r="G232" s="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customFormat="false" ht="13.5" hidden="false" customHeight="true" outlineLevel="0" collapsed="false">
      <c r="A233" s="5"/>
      <c r="B233" s="5"/>
      <c r="C233" s="5"/>
      <c r="D233" s="5"/>
      <c r="E233" s="5"/>
      <c r="F233" s="5"/>
      <c r="G233" s="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customFormat="false" ht="13.5" hidden="false" customHeight="true" outlineLevel="0" collapsed="false">
      <c r="A234" s="5"/>
      <c r="B234" s="5"/>
      <c r="C234" s="5"/>
      <c r="D234" s="5"/>
      <c r="E234" s="5"/>
      <c r="F234" s="5"/>
      <c r="G234" s="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customFormat="false" ht="13.5" hidden="false" customHeight="true" outlineLevel="0" collapsed="false">
      <c r="A235" s="5"/>
      <c r="B235" s="5"/>
      <c r="C235" s="5"/>
      <c r="D235" s="5"/>
      <c r="E235" s="5"/>
      <c r="F235" s="5"/>
      <c r="G235" s="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customFormat="false" ht="13.5" hidden="false" customHeight="true" outlineLevel="0" collapsed="false">
      <c r="A236" s="5"/>
      <c r="B236" s="5"/>
      <c r="C236" s="5"/>
      <c r="D236" s="5"/>
      <c r="E236" s="5"/>
      <c r="F236" s="5"/>
      <c r="G236" s="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customFormat="false" ht="13.5" hidden="false" customHeight="true" outlineLevel="0" collapsed="false">
      <c r="A237" s="5"/>
      <c r="B237" s="5"/>
      <c r="C237" s="5"/>
      <c r="D237" s="5"/>
      <c r="E237" s="5"/>
      <c r="F237" s="5"/>
      <c r="G237" s="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customFormat="false" ht="13.5" hidden="false" customHeight="true" outlineLevel="0" collapsed="false">
      <c r="A238" s="5"/>
      <c r="B238" s="5"/>
      <c r="C238" s="5"/>
      <c r="D238" s="5"/>
      <c r="E238" s="5"/>
      <c r="F238" s="5"/>
      <c r="G238" s="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customFormat="false" ht="13.5" hidden="false" customHeight="true" outlineLevel="0" collapsed="false">
      <c r="A239" s="5"/>
      <c r="B239" s="5"/>
      <c r="C239" s="5"/>
      <c r="D239" s="5"/>
      <c r="E239" s="5"/>
      <c r="F239" s="5"/>
      <c r="G239" s="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customFormat="false" ht="13.5" hidden="false" customHeight="true" outlineLevel="0" collapsed="false">
      <c r="A240" s="5"/>
      <c r="B240" s="5"/>
      <c r="C240" s="5"/>
      <c r="D240" s="5"/>
      <c r="E240" s="5"/>
      <c r="F240" s="5"/>
      <c r="G240" s="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customFormat="false" ht="13.5" hidden="false" customHeight="true" outlineLevel="0" collapsed="false">
      <c r="A241" s="5"/>
      <c r="B241" s="5"/>
      <c r="C241" s="5"/>
      <c r="D241" s="5"/>
      <c r="E241" s="5"/>
      <c r="F241" s="5"/>
      <c r="G241" s="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customFormat="false" ht="13.5" hidden="false" customHeight="true" outlineLevel="0" collapsed="false">
      <c r="A242" s="5"/>
      <c r="B242" s="5"/>
      <c r="C242" s="5"/>
      <c r="D242" s="5"/>
      <c r="E242" s="5"/>
      <c r="F242" s="5"/>
      <c r="G242" s="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customFormat="false" ht="13.5" hidden="false" customHeight="true" outlineLevel="0" collapsed="false">
      <c r="A243" s="5"/>
      <c r="B243" s="5"/>
      <c r="C243" s="5"/>
      <c r="D243" s="5"/>
      <c r="E243" s="5"/>
      <c r="F243" s="5"/>
      <c r="G243" s="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customFormat="false" ht="13.5" hidden="false" customHeight="true" outlineLevel="0" collapsed="false">
      <c r="A244" s="5"/>
      <c r="B244" s="5"/>
      <c r="C244" s="5"/>
      <c r="D244" s="5"/>
      <c r="E244" s="5"/>
      <c r="F244" s="5"/>
      <c r="G244" s="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customFormat="false" ht="13.5" hidden="false" customHeight="true" outlineLevel="0" collapsed="false">
      <c r="A245" s="5"/>
      <c r="B245" s="5"/>
      <c r="C245" s="5"/>
      <c r="D245" s="5"/>
      <c r="E245" s="5"/>
      <c r="F245" s="5"/>
      <c r="G245" s="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customFormat="false" ht="13.5" hidden="false" customHeight="true" outlineLevel="0" collapsed="false">
      <c r="A246" s="5"/>
      <c r="B246" s="5"/>
      <c r="C246" s="5"/>
      <c r="D246" s="5"/>
      <c r="E246" s="5"/>
      <c r="F246" s="5"/>
      <c r="G246" s="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customFormat="false" ht="13.5" hidden="false" customHeight="true" outlineLevel="0" collapsed="false">
      <c r="A247" s="5"/>
      <c r="B247" s="5"/>
      <c r="C247" s="5"/>
      <c r="D247" s="5"/>
      <c r="E247" s="5"/>
      <c r="F247" s="5"/>
      <c r="G247" s="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customFormat="false" ht="13.5" hidden="false" customHeight="true" outlineLevel="0" collapsed="false">
      <c r="A248" s="5"/>
      <c r="B248" s="5"/>
      <c r="C248" s="5"/>
      <c r="D248" s="5"/>
      <c r="E248" s="5"/>
      <c r="F248" s="5"/>
      <c r="G248" s="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customFormat="false" ht="13.5" hidden="false" customHeight="true" outlineLevel="0" collapsed="false">
      <c r="A249" s="5"/>
      <c r="B249" s="5"/>
      <c r="C249" s="5"/>
      <c r="D249" s="5"/>
      <c r="E249" s="5"/>
      <c r="F249" s="5"/>
      <c r="G249" s="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customFormat="false" ht="13.5" hidden="false" customHeight="true" outlineLevel="0" collapsed="false">
      <c r="A250" s="5"/>
      <c r="B250" s="5"/>
      <c r="C250" s="5"/>
      <c r="D250" s="5"/>
      <c r="E250" s="5"/>
      <c r="F250" s="5"/>
      <c r="G250" s="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customFormat="false" ht="13.5" hidden="false" customHeight="true" outlineLevel="0" collapsed="false">
      <c r="A251" s="5"/>
      <c r="B251" s="5"/>
      <c r="C251" s="5"/>
      <c r="D251" s="5"/>
      <c r="E251" s="5"/>
      <c r="F251" s="5"/>
      <c r="G251" s="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customFormat="false" ht="13.5" hidden="false" customHeight="true" outlineLevel="0" collapsed="false">
      <c r="A252" s="5"/>
      <c r="B252" s="5"/>
      <c r="C252" s="5"/>
      <c r="D252" s="5"/>
      <c r="E252" s="5"/>
      <c r="F252" s="5"/>
      <c r="G252" s="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customFormat="false" ht="13.5" hidden="false" customHeight="true" outlineLevel="0" collapsed="false">
      <c r="A253" s="5"/>
      <c r="B253" s="5"/>
      <c r="C253" s="5"/>
      <c r="D253" s="5"/>
      <c r="E253" s="5"/>
      <c r="F253" s="5"/>
      <c r="G253" s="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customFormat="false" ht="13.5" hidden="false" customHeight="true" outlineLevel="0" collapsed="false">
      <c r="A254" s="5"/>
      <c r="B254" s="5"/>
      <c r="C254" s="5"/>
      <c r="D254" s="5"/>
      <c r="E254" s="5"/>
      <c r="F254" s="5"/>
      <c r="G254" s="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customFormat="false" ht="13.5" hidden="false" customHeight="true" outlineLevel="0" collapsed="false">
      <c r="A255" s="5"/>
      <c r="B255" s="5"/>
      <c r="C255" s="5"/>
      <c r="D255" s="5"/>
      <c r="E255" s="5"/>
      <c r="F255" s="5"/>
      <c r="G255" s="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customFormat="false" ht="13.5" hidden="false" customHeight="true" outlineLevel="0" collapsed="false">
      <c r="A256" s="5"/>
      <c r="B256" s="5"/>
      <c r="C256" s="5"/>
      <c r="D256" s="5"/>
      <c r="E256" s="5"/>
      <c r="F256" s="5"/>
      <c r="G256" s="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customFormat="false" ht="13.5" hidden="false" customHeight="true" outlineLevel="0" collapsed="false">
      <c r="A257" s="5"/>
      <c r="B257" s="5"/>
      <c r="C257" s="5"/>
      <c r="D257" s="5"/>
      <c r="E257" s="5"/>
      <c r="F257" s="5"/>
      <c r="G257" s="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customFormat="false" ht="13.5" hidden="false" customHeight="true" outlineLevel="0" collapsed="false">
      <c r="A258" s="5"/>
      <c r="B258" s="5"/>
      <c r="C258" s="5"/>
      <c r="D258" s="5"/>
      <c r="E258" s="5"/>
      <c r="F258" s="5"/>
      <c r="G258" s="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customFormat="false" ht="13.5" hidden="false" customHeight="true" outlineLevel="0" collapsed="false">
      <c r="A259" s="5"/>
      <c r="B259" s="5"/>
      <c r="C259" s="5"/>
      <c r="D259" s="5"/>
      <c r="E259" s="5"/>
      <c r="F259" s="5"/>
      <c r="G259" s="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customFormat="false" ht="13.5" hidden="false" customHeight="true" outlineLevel="0" collapsed="false">
      <c r="A260" s="5"/>
      <c r="B260" s="5"/>
      <c r="C260" s="5"/>
      <c r="D260" s="5"/>
      <c r="E260" s="5"/>
      <c r="F260" s="5"/>
      <c r="G260" s="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customFormat="false" ht="13.5" hidden="false" customHeight="true" outlineLevel="0" collapsed="false">
      <c r="A261" s="5"/>
      <c r="B261" s="5"/>
      <c r="C261" s="5"/>
      <c r="D261" s="5"/>
      <c r="E261" s="5"/>
      <c r="F261" s="5"/>
      <c r="G261" s="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customFormat="false" ht="13.5" hidden="false" customHeight="true" outlineLevel="0" collapsed="false">
      <c r="A262" s="5"/>
      <c r="B262" s="5"/>
      <c r="C262" s="5"/>
      <c r="D262" s="5"/>
      <c r="E262" s="5"/>
      <c r="F262" s="5"/>
      <c r="G262" s="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customFormat="false" ht="13.5" hidden="false" customHeight="true" outlineLevel="0" collapsed="false">
      <c r="A263" s="5"/>
      <c r="B263" s="5"/>
      <c r="C263" s="5"/>
      <c r="D263" s="5"/>
      <c r="E263" s="5"/>
      <c r="F263" s="5"/>
      <c r="G263" s="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customFormat="false" ht="13.5" hidden="false" customHeight="true" outlineLevel="0" collapsed="false">
      <c r="A264" s="5"/>
      <c r="B264" s="5"/>
      <c r="C264" s="5"/>
      <c r="D264" s="5"/>
      <c r="E264" s="5"/>
      <c r="F264" s="5"/>
      <c r="G264" s="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customFormat="false" ht="13.5" hidden="false" customHeight="true" outlineLevel="0" collapsed="false">
      <c r="A265" s="5"/>
      <c r="B265" s="5"/>
      <c r="C265" s="5"/>
      <c r="D265" s="5"/>
      <c r="E265" s="5"/>
      <c r="F265" s="5"/>
      <c r="G265" s="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customFormat="false" ht="13.5" hidden="false" customHeight="true" outlineLevel="0" collapsed="false">
      <c r="A266" s="5"/>
      <c r="B266" s="5"/>
      <c r="C266" s="5"/>
      <c r="D266" s="5"/>
      <c r="E266" s="5"/>
      <c r="F266" s="5"/>
      <c r="G266" s="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customFormat="false" ht="13.5" hidden="false" customHeight="true" outlineLevel="0" collapsed="false">
      <c r="A267" s="5"/>
      <c r="B267" s="5"/>
      <c r="C267" s="5"/>
      <c r="D267" s="5"/>
      <c r="E267" s="5"/>
      <c r="F267" s="5"/>
      <c r="G267" s="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customFormat="false" ht="13.5" hidden="false" customHeight="true" outlineLevel="0" collapsed="false">
      <c r="A268" s="5"/>
      <c r="B268" s="5"/>
      <c r="C268" s="5"/>
      <c r="D268" s="5"/>
      <c r="E268" s="5"/>
      <c r="F268" s="5"/>
      <c r="G268" s="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customFormat="false" ht="13.5" hidden="false" customHeight="true" outlineLevel="0" collapsed="false">
      <c r="A269" s="5"/>
      <c r="B269" s="5"/>
      <c r="C269" s="5"/>
      <c r="D269" s="5"/>
      <c r="E269" s="5"/>
      <c r="F269" s="5"/>
      <c r="G269" s="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customFormat="false" ht="13.5" hidden="false" customHeight="true" outlineLevel="0" collapsed="false">
      <c r="A270" s="5"/>
      <c r="B270" s="5"/>
      <c r="C270" s="5"/>
      <c r="D270" s="5"/>
      <c r="E270" s="5"/>
      <c r="F270" s="5"/>
      <c r="G270" s="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customFormat="false" ht="13.5" hidden="false" customHeight="true" outlineLevel="0" collapsed="false">
      <c r="A271" s="5"/>
      <c r="B271" s="5"/>
      <c r="C271" s="5"/>
      <c r="D271" s="5"/>
      <c r="E271" s="5"/>
      <c r="F271" s="5"/>
      <c r="G271" s="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customFormat="false" ht="13.5" hidden="false" customHeight="true" outlineLevel="0" collapsed="false">
      <c r="A272" s="5"/>
      <c r="B272" s="5"/>
      <c r="C272" s="5"/>
      <c r="D272" s="5"/>
      <c r="E272" s="5"/>
      <c r="F272" s="5"/>
      <c r="G272" s="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customFormat="false" ht="13.5" hidden="false" customHeight="true" outlineLevel="0" collapsed="false">
      <c r="A273" s="5"/>
      <c r="B273" s="5"/>
      <c r="C273" s="5"/>
      <c r="D273" s="5"/>
      <c r="E273" s="5"/>
      <c r="F273" s="5"/>
      <c r="G273" s="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customFormat="false" ht="13.5" hidden="false" customHeight="true" outlineLevel="0" collapsed="false">
      <c r="A274" s="5"/>
      <c r="B274" s="5"/>
      <c r="C274" s="5"/>
      <c r="D274" s="5"/>
      <c r="E274" s="5"/>
      <c r="F274" s="5"/>
      <c r="G274" s="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customFormat="false" ht="13.5" hidden="false" customHeight="true" outlineLevel="0" collapsed="false">
      <c r="A275" s="5"/>
      <c r="B275" s="5"/>
      <c r="C275" s="5"/>
      <c r="D275" s="5"/>
      <c r="E275" s="5"/>
      <c r="F275" s="5"/>
      <c r="G275" s="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customFormat="false" ht="13.5" hidden="false" customHeight="true" outlineLevel="0" collapsed="false">
      <c r="A276" s="5"/>
      <c r="B276" s="5"/>
      <c r="C276" s="5"/>
      <c r="D276" s="5"/>
      <c r="E276" s="5"/>
      <c r="F276" s="5"/>
      <c r="G276" s="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customFormat="false" ht="13.5" hidden="false" customHeight="true" outlineLevel="0" collapsed="false">
      <c r="A277" s="5"/>
      <c r="B277" s="5"/>
      <c r="C277" s="5"/>
      <c r="D277" s="5"/>
      <c r="E277" s="5"/>
      <c r="F277" s="5"/>
      <c r="G277" s="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customFormat="false" ht="13.5" hidden="false" customHeight="true" outlineLevel="0" collapsed="false">
      <c r="A278" s="5"/>
      <c r="B278" s="5"/>
      <c r="C278" s="5"/>
      <c r="D278" s="5"/>
      <c r="E278" s="5"/>
      <c r="F278" s="5"/>
      <c r="G278" s="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customFormat="false" ht="13.5" hidden="false" customHeight="true" outlineLevel="0" collapsed="false">
      <c r="A279" s="5"/>
      <c r="B279" s="5"/>
      <c r="C279" s="5"/>
      <c r="D279" s="5"/>
      <c r="E279" s="5"/>
      <c r="F279" s="5"/>
      <c r="G279" s="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customFormat="false" ht="13.5" hidden="false" customHeight="true" outlineLevel="0" collapsed="false">
      <c r="A280" s="5"/>
      <c r="B280" s="5"/>
      <c r="C280" s="5"/>
      <c r="D280" s="5"/>
      <c r="E280" s="5"/>
      <c r="F280" s="5"/>
      <c r="G280" s="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customFormat="false" ht="13.5" hidden="false" customHeight="true" outlineLevel="0" collapsed="false">
      <c r="A281" s="5"/>
      <c r="B281" s="5"/>
      <c r="C281" s="5"/>
      <c r="D281" s="5"/>
      <c r="E281" s="5"/>
      <c r="F281" s="5"/>
      <c r="G281" s="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customFormat="false" ht="13.5" hidden="false" customHeight="true" outlineLevel="0" collapsed="false">
      <c r="A282" s="5"/>
      <c r="B282" s="5"/>
      <c r="C282" s="5"/>
      <c r="D282" s="5"/>
      <c r="E282" s="5"/>
      <c r="F282" s="5"/>
      <c r="G282" s="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customFormat="false" ht="13.5" hidden="false" customHeight="true" outlineLevel="0" collapsed="false">
      <c r="A283" s="5"/>
      <c r="B283" s="5"/>
      <c r="C283" s="5"/>
      <c r="D283" s="5"/>
      <c r="E283" s="5"/>
      <c r="F283" s="5"/>
      <c r="G283" s="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customFormat="false" ht="13.5" hidden="false" customHeight="true" outlineLevel="0" collapsed="false">
      <c r="A284" s="5"/>
      <c r="B284" s="5"/>
      <c r="C284" s="5"/>
      <c r="D284" s="5"/>
      <c r="E284" s="5"/>
      <c r="F284" s="5"/>
      <c r="G284" s="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customFormat="false" ht="13.5" hidden="false" customHeight="true" outlineLevel="0" collapsed="false">
      <c r="A285" s="5"/>
      <c r="B285" s="5"/>
      <c r="C285" s="5"/>
      <c r="D285" s="5"/>
      <c r="E285" s="5"/>
      <c r="F285" s="5"/>
      <c r="G285" s="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customFormat="false" ht="13.5" hidden="false" customHeight="true" outlineLevel="0" collapsed="false">
      <c r="A286" s="5"/>
      <c r="B286" s="5"/>
      <c r="C286" s="5"/>
      <c r="D286" s="5"/>
      <c r="E286" s="5"/>
      <c r="F286" s="5"/>
      <c r="G286" s="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customFormat="false" ht="13.5" hidden="false" customHeight="true" outlineLevel="0" collapsed="false">
      <c r="A287" s="5"/>
      <c r="B287" s="5"/>
      <c r="C287" s="5"/>
      <c r="D287" s="5"/>
      <c r="E287" s="5"/>
      <c r="F287" s="5"/>
      <c r="G287" s="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customFormat="false" ht="13.5" hidden="false" customHeight="true" outlineLevel="0" collapsed="false">
      <c r="A288" s="5"/>
      <c r="B288" s="5"/>
      <c r="C288" s="5"/>
      <c r="D288" s="5"/>
      <c r="E288" s="5"/>
      <c r="F288" s="5"/>
      <c r="G288" s="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customFormat="false" ht="13.5" hidden="false" customHeight="true" outlineLevel="0" collapsed="false">
      <c r="A289" s="5"/>
      <c r="B289" s="5"/>
      <c r="C289" s="5"/>
      <c r="D289" s="5"/>
      <c r="E289" s="5"/>
      <c r="F289" s="5"/>
      <c r="G289" s="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customFormat="false" ht="13.5" hidden="false" customHeight="true" outlineLevel="0" collapsed="false">
      <c r="A290" s="5"/>
      <c r="B290" s="5"/>
      <c r="C290" s="5"/>
      <c r="D290" s="5"/>
      <c r="E290" s="5"/>
      <c r="F290" s="5"/>
      <c r="G290" s="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customFormat="false" ht="13.5" hidden="false" customHeight="true" outlineLevel="0" collapsed="false">
      <c r="A291" s="5"/>
      <c r="B291" s="5"/>
      <c r="C291" s="5"/>
      <c r="D291" s="5"/>
      <c r="E291" s="5"/>
      <c r="F291" s="5"/>
      <c r="G291" s="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customFormat="false" ht="13.5" hidden="false" customHeight="true" outlineLevel="0" collapsed="false">
      <c r="A292" s="5"/>
      <c r="B292" s="5"/>
      <c r="C292" s="5"/>
      <c r="D292" s="5"/>
      <c r="E292" s="5"/>
      <c r="F292" s="5"/>
      <c r="G292" s="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customFormat="false" ht="13.5" hidden="false" customHeight="true" outlineLevel="0" collapsed="false">
      <c r="A293" s="5"/>
      <c r="B293" s="5"/>
      <c r="C293" s="5"/>
      <c r="D293" s="5"/>
      <c r="E293" s="5"/>
      <c r="F293" s="5"/>
      <c r="G293" s="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customFormat="false" ht="13.5" hidden="false" customHeight="true" outlineLevel="0" collapsed="false">
      <c r="A294" s="5"/>
      <c r="B294" s="5"/>
      <c r="C294" s="5"/>
      <c r="D294" s="5"/>
      <c r="E294" s="5"/>
      <c r="F294" s="5"/>
      <c r="G294" s="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customFormat="false" ht="13.5" hidden="false" customHeight="true" outlineLevel="0" collapsed="false">
      <c r="A295" s="5"/>
      <c r="B295" s="5"/>
      <c r="C295" s="5"/>
      <c r="D295" s="5"/>
      <c r="E295" s="5"/>
      <c r="F295" s="5"/>
      <c r="G295" s="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customFormat="false" ht="13.5" hidden="false" customHeight="true" outlineLevel="0" collapsed="false">
      <c r="A296" s="5"/>
      <c r="B296" s="5"/>
      <c r="C296" s="5"/>
      <c r="D296" s="5"/>
      <c r="E296" s="5"/>
      <c r="F296" s="5"/>
      <c r="G296" s="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customFormat="false" ht="13.5" hidden="false" customHeight="true" outlineLevel="0" collapsed="false">
      <c r="A297" s="5"/>
      <c r="B297" s="5"/>
      <c r="C297" s="5"/>
      <c r="D297" s="5"/>
      <c r="E297" s="5"/>
      <c r="F297" s="5"/>
      <c r="G297" s="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customFormat="false" ht="13.5" hidden="false" customHeight="true" outlineLevel="0" collapsed="false">
      <c r="A298" s="5"/>
      <c r="B298" s="5"/>
      <c r="C298" s="5"/>
      <c r="D298" s="5"/>
      <c r="E298" s="5"/>
      <c r="F298" s="5"/>
      <c r="G298" s="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customFormat="false" ht="13.5" hidden="false" customHeight="true" outlineLevel="0" collapsed="false">
      <c r="A299" s="5"/>
      <c r="B299" s="5"/>
      <c r="C299" s="5"/>
      <c r="D299" s="5"/>
      <c r="E299" s="5"/>
      <c r="F299" s="5"/>
      <c r="G299" s="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customFormat="false" ht="13.5" hidden="false" customHeight="true" outlineLevel="0" collapsed="false">
      <c r="A300" s="5"/>
      <c r="B300" s="5"/>
      <c r="C300" s="5"/>
      <c r="D300" s="5"/>
      <c r="E300" s="5"/>
      <c r="F300" s="5"/>
      <c r="G300" s="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customFormat="false" ht="13.5" hidden="false" customHeight="true" outlineLevel="0" collapsed="false">
      <c r="A301" s="5"/>
      <c r="B301" s="5"/>
      <c r="C301" s="5"/>
      <c r="D301" s="5"/>
      <c r="E301" s="5"/>
      <c r="F301" s="5"/>
      <c r="G301" s="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customFormat="false" ht="13.5" hidden="false" customHeight="true" outlineLevel="0" collapsed="false">
      <c r="A302" s="5"/>
      <c r="B302" s="5"/>
      <c r="C302" s="5"/>
      <c r="D302" s="5"/>
      <c r="E302" s="5"/>
      <c r="F302" s="5"/>
      <c r="G302" s="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customFormat="false" ht="13.5" hidden="false" customHeight="true" outlineLevel="0" collapsed="false">
      <c r="A303" s="5"/>
      <c r="B303" s="5"/>
      <c r="C303" s="5"/>
      <c r="D303" s="5"/>
      <c r="E303" s="5"/>
      <c r="F303" s="5"/>
      <c r="G303" s="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customFormat="false" ht="13.5" hidden="false" customHeight="true" outlineLevel="0" collapsed="false">
      <c r="A304" s="5"/>
      <c r="B304" s="5"/>
      <c r="C304" s="5"/>
      <c r="D304" s="5"/>
      <c r="E304" s="5"/>
      <c r="F304" s="5"/>
      <c r="G304" s="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customFormat="false" ht="13.5" hidden="false" customHeight="true" outlineLevel="0" collapsed="false">
      <c r="A305" s="5"/>
      <c r="B305" s="5"/>
      <c r="C305" s="5"/>
      <c r="D305" s="5"/>
      <c r="E305" s="5"/>
      <c r="F305" s="5"/>
      <c r="G305" s="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customFormat="false" ht="13.5" hidden="false" customHeight="true" outlineLevel="0" collapsed="false">
      <c r="A306" s="5"/>
      <c r="B306" s="5"/>
      <c r="C306" s="5"/>
      <c r="D306" s="5"/>
      <c r="E306" s="5"/>
      <c r="F306" s="5"/>
      <c r="G306" s="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customFormat="false" ht="13.5" hidden="false" customHeight="true" outlineLevel="0" collapsed="false">
      <c r="A307" s="5"/>
      <c r="B307" s="5"/>
      <c r="C307" s="5"/>
      <c r="D307" s="5"/>
      <c r="E307" s="5"/>
      <c r="F307" s="5"/>
      <c r="G307" s="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customFormat="false" ht="13.5" hidden="false" customHeight="true" outlineLevel="0" collapsed="false">
      <c r="A308" s="5"/>
      <c r="B308" s="5"/>
      <c r="C308" s="5"/>
      <c r="D308" s="5"/>
      <c r="E308" s="5"/>
      <c r="F308" s="5"/>
      <c r="G308" s="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customFormat="false" ht="13.5" hidden="false" customHeight="true" outlineLevel="0" collapsed="false">
      <c r="A309" s="5"/>
      <c r="B309" s="5"/>
      <c r="C309" s="5"/>
      <c r="D309" s="5"/>
      <c r="E309" s="5"/>
      <c r="F309" s="5"/>
      <c r="G309" s="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customFormat="false" ht="13.5" hidden="false" customHeight="true" outlineLevel="0" collapsed="false">
      <c r="A310" s="5"/>
      <c r="B310" s="5"/>
      <c r="C310" s="5"/>
      <c r="D310" s="5"/>
      <c r="E310" s="5"/>
      <c r="F310" s="5"/>
      <c r="G310" s="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customFormat="false" ht="13.5" hidden="false" customHeight="true" outlineLevel="0" collapsed="false">
      <c r="A311" s="5"/>
      <c r="B311" s="5"/>
      <c r="C311" s="5"/>
      <c r="D311" s="5"/>
      <c r="E311" s="5"/>
      <c r="F311" s="5"/>
      <c r="G311" s="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customFormat="false" ht="13.5" hidden="false" customHeight="true" outlineLevel="0" collapsed="false">
      <c r="A312" s="5"/>
      <c r="B312" s="5"/>
      <c r="C312" s="5"/>
      <c r="D312" s="5"/>
      <c r="E312" s="5"/>
      <c r="F312" s="5"/>
      <c r="G312" s="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customFormat="false" ht="13.5" hidden="false" customHeight="true" outlineLevel="0" collapsed="false">
      <c r="A313" s="5"/>
      <c r="B313" s="5"/>
      <c r="C313" s="5"/>
      <c r="D313" s="5"/>
      <c r="E313" s="5"/>
      <c r="F313" s="5"/>
      <c r="G313" s="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customFormat="false" ht="13.5" hidden="false" customHeight="true" outlineLevel="0" collapsed="false">
      <c r="A314" s="5"/>
      <c r="B314" s="5"/>
      <c r="C314" s="5"/>
      <c r="D314" s="5"/>
      <c r="E314" s="5"/>
      <c r="F314" s="5"/>
      <c r="G314" s="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customFormat="false" ht="13.5" hidden="false" customHeight="true" outlineLevel="0" collapsed="false">
      <c r="A315" s="5"/>
      <c r="B315" s="5"/>
      <c r="C315" s="5"/>
      <c r="D315" s="5"/>
      <c r="E315" s="5"/>
      <c r="F315" s="5"/>
      <c r="G315" s="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customFormat="false" ht="13.5" hidden="false" customHeight="true" outlineLevel="0" collapsed="false">
      <c r="A316" s="5"/>
      <c r="B316" s="5"/>
      <c r="C316" s="5"/>
      <c r="D316" s="5"/>
      <c r="E316" s="5"/>
      <c r="F316" s="5"/>
      <c r="G316" s="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customFormat="false" ht="13.5" hidden="false" customHeight="true" outlineLevel="0" collapsed="false">
      <c r="A317" s="5"/>
      <c r="B317" s="5"/>
      <c r="C317" s="5"/>
      <c r="D317" s="5"/>
      <c r="E317" s="5"/>
      <c r="F317" s="5"/>
      <c r="G317" s="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customFormat="false" ht="13.5" hidden="false" customHeight="true" outlineLevel="0" collapsed="false">
      <c r="A318" s="5"/>
      <c r="B318" s="5"/>
      <c r="C318" s="5"/>
      <c r="D318" s="5"/>
      <c r="E318" s="5"/>
      <c r="F318" s="5"/>
      <c r="G318" s="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customFormat="false" ht="13.5" hidden="false" customHeight="true" outlineLevel="0" collapsed="false">
      <c r="A319" s="5"/>
      <c r="B319" s="5"/>
      <c r="C319" s="5"/>
      <c r="D319" s="5"/>
      <c r="E319" s="5"/>
      <c r="F319" s="5"/>
      <c r="G319" s="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customFormat="false" ht="13.5" hidden="false" customHeight="true" outlineLevel="0" collapsed="false">
      <c r="A320" s="5"/>
      <c r="B320" s="5"/>
      <c r="C320" s="5"/>
      <c r="D320" s="5"/>
      <c r="E320" s="5"/>
      <c r="F320" s="5"/>
      <c r="G320" s="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customFormat="false" ht="13.5" hidden="false" customHeight="true" outlineLevel="0" collapsed="false">
      <c r="A321" s="5"/>
      <c r="B321" s="5"/>
      <c r="C321" s="5"/>
      <c r="D321" s="5"/>
      <c r="E321" s="5"/>
      <c r="F321" s="5"/>
      <c r="G321" s="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customFormat="false" ht="13.5" hidden="false" customHeight="true" outlineLevel="0" collapsed="false">
      <c r="A322" s="5"/>
      <c r="B322" s="5"/>
      <c r="C322" s="5"/>
      <c r="D322" s="5"/>
      <c r="E322" s="5"/>
      <c r="F322" s="5"/>
      <c r="G322" s="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customFormat="false" ht="13.5" hidden="false" customHeight="true" outlineLevel="0" collapsed="false">
      <c r="A323" s="5"/>
      <c r="B323" s="5"/>
      <c r="C323" s="5"/>
      <c r="D323" s="5"/>
      <c r="E323" s="5"/>
      <c r="F323" s="5"/>
      <c r="G323" s="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customFormat="false" ht="13.5" hidden="false" customHeight="true" outlineLevel="0" collapsed="false">
      <c r="A324" s="5"/>
      <c r="B324" s="5"/>
      <c r="C324" s="5"/>
      <c r="D324" s="5"/>
      <c r="E324" s="5"/>
      <c r="F324" s="5"/>
      <c r="G324" s="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customFormat="false" ht="13.5" hidden="false" customHeight="true" outlineLevel="0" collapsed="false">
      <c r="A325" s="5"/>
      <c r="B325" s="5"/>
      <c r="C325" s="5"/>
      <c r="D325" s="5"/>
      <c r="E325" s="5"/>
      <c r="F325" s="5"/>
      <c r="G325" s="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customFormat="false" ht="13.5" hidden="false" customHeight="true" outlineLevel="0" collapsed="false">
      <c r="A326" s="5"/>
      <c r="B326" s="5"/>
      <c r="C326" s="5"/>
      <c r="D326" s="5"/>
      <c r="E326" s="5"/>
      <c r="F326" s="5"/>
      <c r="G326" s="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customFormat="false" ht="13.5" hidden="false" customHeight="true" outlineLevel="0" collapsed="false">
      <c r="A327" s="5"/>
      <c r="B327" s="5"/>
      <c r="C327" s="5"/>
      <c r="D327" s="5"/>
      <c r="E327" s="5"/>
      <c r="F327" s="5"/>
      <c r="G327" s="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customFormat="false" ht="13.5" hidden="false" customHeight="true" outlineLevel="0" collapsed="false">
      <c r="A328" s="5"/>
      <c r="B328" s="5"/>
      <c r="C328" s="5"/>
      <c r="D328" s="5"/>
      <c r="E328" s="5"/>
      <c r="F328" s="5"/>
      <c r="G328" s="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customFormat="false" ht="13.5" hidden="false" customHeight="true" outlineLevel="0" collapsed="false">
      <c r="A329" s="5"/>
      <c r="B329" s="5"/>
      <c r="C329" s="5"/>
      <c r="D329" s="5"/>
      <c r="E329" s="5"/>
      <c r="F329" s="5"/>
      <c r="G329" s="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customFormat="false" ht="13.5" hidden="false" customHeight="true" outlineLevel="0" collapsed="false">
      <c r="A330" s="5"/>
      <c r="B330" s="5"/>
      <c r="C330" s="5"/>
      <c r="D330" s="5"/>
      <c r="E330" s="5"/>
      <c r="F330" s="5"/>
      <c r="G330" s="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customFormat="false" ht="13.5" hidden="false" customHeight="true" outlineLevel="0" collapsed="false">
      <c r="A331" s="5"/>
      <c r="B331" s="5"/>
      <c r="C331" s="5"/>
      <c r="D331" s="5"/>
      <c r="E331" s="5"/>
      <c r="F331" s="5"/>
      <c r="G331" s="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customFormat="false" ht="13.5" hidden="false" customHeight="true" outlineLevel="0" collapsed="false">
      <c r="A332" s="5"/>
      <c r="B332" s="5"/>
      <c r="C332" s="5"/>
      <c r="D332" s="5"/>
      <c r="E332" s="5"/>
      <c r="F332" s="5"/>
      <c r="G332" s="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customFormat="false" ht="13.5" hidden="false" customHeight="true" outlineLevel="0" collapsed="false">
      <c r="A333" s="5"/>
      <c r="B333" s="5"/>
      <c r="C333" s="5"/>
      <c r="D333" s="5"/>
      <c r="E333" s="5"/>
      <c r="F333" s="5"/>
      <c r="G333" s="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customFormat="false" ht="13.5" hidden="false" customHeight="true" outlineLevel="0" collapsed="false">
      <c r="A334" s="5"/>
      <c r="B334" s="5"/>
      <c r="C334" s="5"/>
      <c r="D334" s="5"/>
      <c r="E334" s="5"/>
      <c r="F334" s="5"/>
      <c r="G334" s="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customFormat="false" ht="13.5" hidden="false" customHeight="true" outlineLevel="0" collapsed="false">
      <c r="A335" s="5"/>
      <c r="B335" s="5"/>
      <c r="C335" s="5"/>
      <c r="D335" s="5"/>
      <c r="E335" s="5"/>
      <c r="F335" s="5"/>
      <c r="G335" s="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customFormat="false" ht="13.5" hidden="false" customHeight="true" outlineLevel="0" collapsed="false">
      <c r="A336" s="5"/>
      <c r="B336" s="5"/>
      <c r="C336" s="5"/>
      <c r="D336" s="5"/>
      <c r="E336" s="5"/>
      <c r="F336" s="5"/>
      <c r="G336" s="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customFormat="false" ht="13.5" hidden="false" customHeight="true" outlineLevel="0" collapsed="false">
      <c r="A337" s="5"/>
      <c r="B337" s="5"/>
      <c r="C337" s="5"/>
      <c r="D337" s="5"/>
      <c r="E337" s="5"/>
      <c r="F337" s="5"/>
      <c r="G337" s="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customFormat="false" ht="13.5" hidden="false" customHeight="true" outlineLevel="0" collapsed="false">
      <c r="A338" s="5"/>
      <c r="B338" s="5"/>
      <c r="C338" s="5"/>
      <c r="D338" s="5"/>
      <c r="E338" s="5"/>
      <c r="F338" s="5"/>
      <c r="G338" s="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customFormat="false" ht="13.5" hidden="false" customHeight="true" outlineLevel="0" collapsed="false">
      <c r="A339" s="5"/>
      <c r="B339" s="5"/>
      <c r="C339" s="5"/>
      <c r="D339" s="5"/>
      <c r="E339" s="5"/>
      <c r="F339" s="5"/>
      <c r="G339" s="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customFormat="false" ht="13.5" hidden="false" customHeight="true" outlineLevel="0" collapsed="false">
      <c r="A340" s="5"/>
      <c r="B340" s="5"/>
      <c r="C340" s="5"/>
      <c r="D340" s="5"/>
      <c r="E340" s="5"/>
      <c r="F340" s="5"/>
      <c r="G340" s="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customFormat="false" ht="13.5" hidden="false" customHeight="true" outlineLevel="0" collapsed="false">
      <c r="A341" s="5"/>
      <c r="B341" s="5"/>
      <c r="C341" s="5"/>
      <c r="D341" s="5"/>
      <c r="E341" s="5"/>
      <c r="F341" s="5"/>
      <c r="G341" s="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customFormat="false" ht="13.5" hidden="false" customHeight="true" outlineLevel="0" collapsed="false">
      <c r="A342" s="5"/>
      <c r="B342" s="5"/>
      <c r="C342" s="5"/>
      <c r="D342" s="5"/>
      <c r="E342" s="5"/>
      <c r="F342" s="5"/>
      <c r="G342" s="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customFormat="false" ht="13.5" hidden="false" customHeight="true" outlineLevel="0" collapsed="false">
      <c r="A343" s="5"/>
      <c r="B343" s="5"/>
      <c r="C343" s="5"/>
      <c r="D343" s="5"/>
      <c r="E343" s="5"/>
      <c r="F343" s="5"/>
      <c r="G343" s="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customFormat="false" ht="13.5" hidden="false" customHeight="true" outlineLevel="0" collapsed="false">
      <c r="A344" s="5"/>
      <c r="B344" s="5"/>
      <c r="C344" s="5"/>
      <c r="D344" s="5"/>
      <c r="E344" s="5"/>
      <c r="F344" s="5"/>
      <c r="G344" s="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customFormat="false" ht="13.5" hidden="false" customHeight="true" outlineLevel="0" collapsed="false">
      <c r="A345" s="5"/>
      <c r="B345" s="5"/>
      <c r="C345" s="5"/>
      <c r="D345" s="5"/>
      <c r="E345" s="5"/>
      <c r="F345" s="5"/>
      <c r="G345" s="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customFormat="false" ht="13.5" hidden="false" customHeight="true" outlineLevel="0" collapsed="false">
      <c r="A346" s="5"/>
      <c r="B346" s="5"/>
      <c r="C346" s="5"/>
      <c r="D346" s="5"/>
      <c r="E346" s="5"/>
      <c r="F346" s="5"/>
      <c r="G346" s="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customFormat="false" ht="13.5" hidden="false" customHeight="true" outlineLevel="0" collapsed="false">
      <c r="A347" s="5"/>
      <c r="B347" s="5"/>
      <c r="C347" s="5"/>
      <c r="D347" s="5"/>
      <c r="E347" s="5"/>
      <c r="F347" s="5"/>
      <c r="G347" s="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customFormat="false" ht="13.5" hidden="false" customHeight="true" outlineLevel="0" collapsed="false">
      <c r="A348" s="5"/>
      <c r="B348" s="5"/>
      <c r="C348" s="5"/>
      <c r="D348" s="5"/>
      <c r="E348" s="5"/>
      <c r="F348" s="5"/>
      <c r="G348" s="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customFormat="false" ht="13.5" hidden="false" customHeight="true" outlineLevel="0" collapsed="false">
      <c r="A349" s="5"/>
      <c r="B349" s="5"/>
      <c r="C349" s="5"/>
      <c r="D349" s="5"/>
      <c r="E349" s="5"/>
      <c r="F349" s="5"/>
      <c r="G349" s="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customFormat="false" ht="13.5" hidden="false" customHeight="true" outlineLevel="0" collapsed="false">
      <c r="A350" s="5"/>
      <c r="B350" s="5"/>
      <c r="C350" s="5"/>
      <c r="D350" s="5"/>
      <c r="E350" s="5"/>
      <c r="F350" s="5"/>
      <c r="G350" s="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customFormat="false" ht="13.5" hidden="false" customHeight="true" outlineLevel="0" collapsed="false">
      <c r="A351" s="5"/>
      <c r="B351" s="5"/>
      <c r="C351" s="5"/>
      <c r="D351" s="5"/>
      <c r="E351" s="5"/>
      <c r="F351" s="5"/>
      <c r="G351" s="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customFormat="false" ht="13.5" hidden="false" customHeight="true" outlineLevel="0" collapsed="false">
      <c r="A352" s="5"/>
      <c r="B352" s="5"/>
      <c r="C352" s="5"/>
      <c r="D352" s="5"/>
      <c r="E352" s="5"/>
      <c r="F352" s="5"/>
      <c r="G352" s="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5">
    <mergeCell ref="A1:E9"/>
    <mergeCell ref="A10:E10"/>
    <mergeCell ref="B88:C88"/>
    <mergeCell ref="A136:E136"/>
    <mergeCell ref="A148:E148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sheetData>
    <row r="1" customFormat="false" ht="15" hidden="false" customHeight="false" outlineLevel="0" collapsed="false">
      <c r="A1" s="109" t="s">
        <v>205</v>
      </c>
      <c r="B1" s="109"/>
      <c r="C1" s="109"/>
      <c r="D1" s="109"/>
      <c r="E1" s="109"/>
      <c r="F1" s="109"/>
    </row>
    <row r="2" customFormat="false" ht="15" hidden="false" customHeight="false" outlineLevel="0" collapsed="false">
      <c r="A2" s="110" t="s">
        <v>142</v>
      </c>
      <c r="B2" s="110" t="s">
        <v>143</v>
      </c>
      <c r="C2" s="111" t="s">
        <v>144</v>
      </c>
      <c r="D2" s="111" t="s">
        <v>206</v>
      </c>
      <c r="E2" s="129" t="s">
        <v>146</v>
      </c>
      <c r="F2" s="112" t="s">
        <v>147</v>
      </c>
    </row>
    <row r="3" customFormat="false" ht="15" hidden="false" customHeight="false" outlineLevel="0" collapsed="false">
      <c r="A3" s="118" t="n">
        <v>1</v>
      </c>
      <c r="B3" s="114" t="s">
        <v>148</v>
      </c>
      <c r="C3" s="115" t="s">
        <v>149</v>
      </c>
      <c r="D3" s="116" t="n">
        <v>9</v>
      </c>
      <c r="E3" s="117" t="n">
        <v>22.27</v>
      </c>
      <c r="F3" s="117" t="n">
        <f aca="false">D3*E3</f>
        <v>200.43</v>
      </c>
    </row>
    <row r="4" customFormat="false" ht="15" hidden="false" customHeight="false" outlineLevel="0" collapsed="false">
      <c r="A4" s="118" t="n">
        <v>2</v>
      </c>
      <c r="B4" s="114" t="s">
        <v>148</v>
      </c>
      <c r="C4" s="115" t="s">
        <v>150</v>
      </c>
      <c r="D4" s="116" t="n">
        <v>9</v>
      </c>
      <c r="E4" s="117" t="n">
        <v>30.3</v>
      </c>
      <c r="F4" s="117" t="n">
        <f aca="false">D4*E4</f>
        <v>272.7</v>
      </c>
    </row>
    <row r="5" customFormat="false" ht="15" hidden="false" customHeight="false" outlineLevel="0" collapsed="false">
      <c r="A5" s="118" t="n">
        <v>3</v>
      </c>
      <c r="B5" s="114" t="s">
        <v>148</v>
      </c>
      <c r="C5" s="115" t="s">
        <v>151</v>
      </c>
      <c r="D5" s="119" t="n">
        <v>4</v>
      </c>
      <c r="E5" s="117" t="n">
        <v>49.9</v>
      </c>
      <c r="F5" s="117" t="n">
        <f aca="false">D5*E5</f>
        <v>199.6</v>
      </c>
    </row>
    <row r="6" customFormat="false" ht="15" hidden="false" customHeight="false" outlineLevel="0" collapsed="false">
      <c r="A6" s="118" t="n">
        <v>4</v>
      </c>
      <c r="B6" s="114" t="s">
        <v>148</v>
      </c>
      <c r="C6" s="115" t="s">
        <v>152</v>
      </c>
      <c r="D6" s="116" t="n">
        <v>3</v>
      </c>
      <c r="E6" s="117" t="n">
        <v>143.27</v>
      </c>
      <c r="F6" s="117" t="n">
        <f aca="false">D6*E6</f>
        <v>429.81</v>
      </c>
    </row>
    <row r="7" customFormat="false" ht="15" hidden="false" customHeight="false" outlineLevel="0" collapsed="false">
      <c r="E7" s="130" t="s">
        <v>147</v>
      </c>
      <c r="F7" s="121" t="n">
        <f aca="false">SUM(F3:F6)</f>
        <v>1102.54</v>
      </c>
    </row>
    <row r="8" customFormat="false" ht="27" hidden="false" customHeight="true" outlineLevel="0" collapsed="false">
      <c r="E8" s="131" t="s">
        <v>153</v>
      </c>
      <c r="F8" s="121" t="n">
        <f aca="false">F7/12</f>
        <v>91.87833333</v>
      </c>
    </row>
    <row r="9" customFormat="false" ht="15" hidden="false" customHeight="false" outlineLevel="0" collapsed="false">
      <c r="E9" s="121"/>
    </row>
    <row r="10" customFormat="false" ht="15" hidden="false" customHeight="false" outlineLevel="0" collapsed="false">
      <c r="A10" s="112" t="s">
        <v>207</v>
      </c>
      <c r="B10" s="112"/>
      <c r="C10" s="112"/>
      <c r="D10" s="112"/>
      <c r="E10" s="112"/>
      <c r="F10" s="112"/>
    </row>
    <row r="11" customFormat="false" ht="15" hidden="false" customHeight="false" outlineLevel="0" collapsed="false">
      <c r="A11" s="110" t="s">
        <v>142</v>
      </c>
      <c r="B11" s="110" t="s">
        <v>143</v>
      </c>
      <c r="C11" s="111" t="s">
        <v>144</v>
      </c>
      <c r="D11" s="111" t="s">
        <v>208</v>
      </c>
      <c r="E11" s="129" t="s">
        <v>146</v>
      </c>
      <c r="F11" s="112" t="s">
        <v>147</v>
      </c>
    </row>
    <row r="12" customFormat="false" ht="15" hidden="false" customHeight="false" outlineLevel="0" collapsed="false">
      <c r="A12" s="113" t="n">
        <v>1</v>
      </c>
      <c r="B12" s="114" t="s">
        <v>148</v>
      </c>
      <c r="C12" s="133" t="s">
        <v>188</v>
      </c>
      <c r="D12" s="114" t="n">
        <v>2</v>
      </c>
      <c r="E12" s="117" t="n">
        <v>49.68</v>
      </c>
      <c r="F12" s="117" t="n">
        <f aca="false">D12*E12</f>
        <v>99.36</v>
      </c>
    </row>
    <row r="13" customFormat="false" ht="15" hidden="false" customHeight="false" outlineLevel="0" collapsed="false">
      <c r="A13" s="113" t="n">
        <v>2</v>
      </c>
      <c r="B13" s="114" t="s">
        <v>148</v>
      </c>
      <c r="C13" s="133" t="s">
        <v>209</v>
      </c>
      <c r="D13" s="114" t="n">
        <v>1</v>
      </c>
      <c r="E13" s="117" t="n">
        <v>43.57</v>
      </c>
      <c r="F13" s="117" t="n">
        <f aca="false">D13*E13</f>
        <v>43.57</v>
      </c>
    </row>
    <row r="14" customFormat="false" ht="15" hidden="false" customHeight="false" outlineLevel="0" collapsed="false">
      <c r="A14" s="113" t="n">
        <v>3</v>
      </c>
      <c r="B14" s="114" t="s">
        <v>148</v>
      </c>
      <c r="C14" s="133" t="s">
        <v>210</v>
      </c>
      <c r="D14" s="114" t="n">
        <v>1</v>
      </c>
      <c r="E14" s="117" t="n">
        <v>13.11</v>
      </c>
      <c r="F14" s="117" t="n">
        <f aca="false">D14*E14</f>
        <v>13.11</v>
      </c>
    </row>
    <row r="15" customFormat="false" ht="15" hidden="false" customHeight="false" outlineLevel="0" collapsed="false">
      <c r="A15" s="113" t="n">
        <v>4</v>
      </c>
      <c r="B15" s="114" t="s">
        <v>148</v>
      </c>
      <c r="C15" s="133" t="s">
        <v>211</v>
      </c>
      <c r="D15" s="114" t="n">
        <v>1</v>
      </c>
      <c r="E15" s="117" t="n">
        <v>271.07</v>
      </c>
      <c r="F15" s="117" t="n">
        <f aca="false">D15*E15</f>
        <v>271.07</v>
      </c>
    </row>
    <row r="16" customFormat="false" ht="15" hidden="false" customHeight="false" outlineLevel="0" collapsed="false">
      <c r="A16" s="113" t="n">
        <v>5</v>
      </c>
      <c r="B16" s="114" t="s">
        <v>148</v>
      </c>
      <c r="C16" s="133" t="s">
        <v>212</v>
      </c>
      <c r="D16" s="114" t="n">
        <v>2</v>
      </c>
      <c r="E16" s="117" t="n">
        <v>197.54</v>
      </c>
      <c r="F16" s="117" t="n">
        <f aca="false">D16*E16</f>
        <v>395.08</v>
      </c>
    </row>
    <row r="17" customFormat="false" ht="15" hidden="false" customHeight="false" outlineLevel="0" collapsed="false">
      <c r="A17" s="113" t="n">
        <v>6</v>
      </c>
      <c r="B17" s="114" t="s">
        <v>148</v>
      </c>
      <c r="C17" s="133" t="s">
        <v>213</v>
      </c>
      <c r="D17" s="114" t="n">
        <v>2</v>
      </c>
      <c r="E17" s="117" t="n">
        <v>15.28</v>
      </c>
      <c r="F17" s="117" t="n">
        <f aca="false">D17*E17</f>
        <v>30.56</v>
      </c>
    </row>
    <row r="18" customFormat="false" ht="15" hidden="false" customHeight="false" outlineLevel="0" collapsed="false">
      <c r="A18" s="113" t="n">
        <v>7</v>
      </c>
      <c r="B18" s="114" t="s">
        <v>148</v>
      </c>
      <c r="C18" s="133" t="s">
        <v>214</v>
      </c>
      <c r="D18" s="114" t="n">
        <v>2</v>
      </c>
      <c r="E18" s="117" t="n">
        <v>4</v>
      </c>
      <c r="F18" s="117" t="n">
        <f aca="false">D18*E18</f>
        <v>8</v>
      </c>
    </row>
    <row r="19" customFormat="false" ht="15" hidden="false" customHeight="false" outlineLevel="0" collapsed="false">
      <c r="A19" s="113" t="n">
        <v>8</v>
      </c>
      <c r="B19" s="114" t="s">
        <v>148</v>
      </c>
      <c r="C19" s="133" t="s">
        <v>194</v>
      </c>
      <c r="D19" s="114" t="n">
        <v>2</v>
      </c>
      <c r="E19" s="117" t="n">
        <v>1.95</v>
      </c>
      <c r="F19" s="117" t="n">
        <f aca="false">D19*E19</f>
        <v>3.9</v>
      </c>
    </row>
    <row r="20" customFormat="false" ht="15" hidden="false" customHeight="false" outlineLevel="0" collapsed="false">
      <c r="A20" s="113" t="n">
        <v>9</v>
      </c>
      <c r="B20" s="114" t="s">
        <v>148</v>
      </c>
      <c r="C20" s="133" t="s">
        <v>215</v>
      </c>
      <c r="D20" s="114" t="n">
        <v>1</v>
      </c>
      <c r="E20" s="117" t="n">
        <v>12.12</v>
      </c>
      <c r="F20" s="117" t="n">
        <f aca="false">D20*E20</f>
        <v>12.12</v>
      </c>
    </row>
    <row r="21" customFormat="false" ht="15" hidden="false" customHeight="false" outlineLevel="0" collapsed="false">
      <c r="A21" s="113" t="n">
        <v>10</v>
      </c>
      <c r="B21" s="114" t="s">
        <v>148</v>
      </c>
      <c r="C21" s="133" t="s">
        <v>216</v>
      </c>
      <c r="D21" s="114" t="n">
        <v>1</v>
      </c>
      <c r="E21" s="117" t="n">
        <v>16.33</v>
      </c>
      <c r="F21" s="117" t="n">
        <f aca="false">D21*E21</f>
        <v>16.33</v>
      </c>
    </row>
    <row r="22" customFormat="false" ht="15.75" hidden="false" customHeight="true" outlineLevel="0" collapsed="false">
      <c r="E22" s="120" t="s">
        <v>147</v>
      </c>
      <c r="F22" s="121" t="n">
        <f aca="false">SUM(F12:F21)</f>
        <v>893.1</v>
      </c>
    </row>
    <row r="23" customFormat="false" ht="15.75" hidden="false" customHeight="true" outlineLevel="0" collapsed="false">
      <c r="E23" s="122" t="s">
        <v>172</v>
      </c>
      <c r="F23" s="121" t="n">
        <f aca="false">F22/12</f>
        <v>74.425</v>
      </c>
    </row>
    <row r="24" customFormat="false" ht="15.75" hidden="false" customHeight="true" outlineLevel="0" collapsed="false">
      <c r="E24" s="121"/>
    </row>
    <row r="25" customFormat="false" ht="15.75" hidden="false" customHeight="true" outlineLevel="0" collapsed="false">
      <c r="E25" s="121"/>
    </row>
    <row r="26" customFormat="false" ht="15.75" hidden="false" customHeight="true" outlineLevel="0" collapsed="false">
      <c r="E26" s="121"/>
    </row>
    <row r="27" customFormat="false" ht="15.75" hidden="false" customHeight="true" outlineLevel="0" collapsed="false">
      <c r="E27" s="121"/>
    </row>
    <row r="28" customFormat="false" ht="15.75" hidden="false" customHeight="true" outlineLevel="0" collapsed="false">
      <c r="E28" s="121"/>
    </row>
    <row r="29" customFormat="false" ht="15.75" hidden="false" customHeight="true" outlineLevel="0" collapsed="false">
      <c r="E29" s="121"/>
    </row>
    <row r="30" customFormat="false" ht="15.75" hidden="false" customHeight="true" outlineLevel="0" collapsed="false">
      <c r="E30" s="121"/>
    </row>
    <row r="31" customFormat="false" ht="15.75" hidden="false" customHeight="true" outlineLevel="0" collapsed="false">
      <c r="E31" s="121"/>
    </row>
    <row r="32" customFormat="false" ht="15.75" hidden="false" customHeight="true" outlineLevel="0" collapsed="false">
      <c r="E32" s="121"/>
    </row>
    <row r="33" customFormat="false" ht="15.75" hidden="false" customHeight="true" outlineLevel="0" collapsed="false">
      <c r="E33" s="121"/>
    </row>
    <row r="34" customFormat="false" ht="15.75" hidden="false" customHeight="true" outlineLevel="0" collapsed="false">
      <c r="E34" s="121"/>
    </row>
    <row r="35" customFormat="false" ht="15.75" hidden="false" customHeight="true" outlineLevel="0" collapsed="false">
      <c r="E35" s="121"/>
    </row>
    <row r="36" customFormat="false" ht="15.75" hidden="false" customHeight="true" outlineLevel="0" collapsed="false">
      <c r="E36" s="121"/>
    </row>
    <row r="37" customFormat="false" ht="15.75" hidden="false" customHeight="true" outlineLevel="0" collapsed="false">
      <c r="E37" s="121"/>
    </row>
    <row r="38" customFormat="false" ht="15.75" hidden="false" customHeight="true" outlineLevel="0" collapsed="false">
      <c r="E38" s="121"/>
    </row>
    <row r="39" customFormat="false" ht="15.75" hidden="false" customHeight="true" outlineLevel="0" collapsed="false">
      <c r="E39" s="121"/>
    </row>
    <row r="40" customFormat="false" ht="15.75" hidden="false" customHeight="true" outlineLevel="0" collapsed="false">
      <c r="E40" s="121"/>
    </row>
    <row r="41" customFormat="false" ht="15.75" hidden="false" customHeight="true" outlineLevel="0" collapsed="false">
      <c r="E41" s="121"/>
    </row>
    <row r="42" customFormat="false" ht="15.75" hidden="false" customHeight="true" outlineLevel="0" collapsed="false">
      <c r="E42" s="121"/>
    </row>
    <row r="43" customFormat="false" ht="15.75" hidden="false" customHeight="true" outlineLevel="0" collapsed="false">
      <c r="E43" s="121"/>
    </row>
    <row r="44" customFormat="false" ht="15.75" hidden="false" customHeight="true" outlineLevel="0" collapsed="false">
      <c r="E44" s="121"/>
    </row>
    <row r="45" customFormat="false" ht="15.75" hidden="false" customHeight="true" outlineLevel="0" collapsed="false">
      <c r="E45" s="121"/>
    </row>
    <row r="46" customFormat="false" ht="15.75" hidden="false" customHeight="true" outlineLevel="0" collapsed="false">
      <c r="E46" s="121"/>
    </row>
    <row r="47" customFormat="false" ht="15.75" hidden="false" customHeight="true" outlineLevel="0" collapsed="false">
      <c r="E47" s="121"/>
    </row>
    <row r="48" customFormat="false" ht="15.75" hidden="false" customHeight="true" outlineLevel="0" collapsed="false">
      <c r="E48" s="121"/>
    </row>
    <row r="49" customFormat="false" ht="15.75" hidden="false" customHeight="true" outlineLevel="0" collapsed="false">
      <c r="E49" s="121"/>
    </row>
    <row r="50" customFormat="false" ht="15.75" hidden="false" customHeight="true" outlineLevel="0" collapsed="false">
      <c r="E50" s="121"/>
    </row>
    <row r="51" customFormat="false" ht="15.75" hidden="false" customHeight="true" outlineLevel="0" collapsed="false">
      <c r="E51" s="121"/>
    </row>
    <row r="52" customFormat="false" ht="15.75" hidden="false" customHeight="true" outlineLevel="0" collapsed="false">
      <c r="E52" s="121"/>
    </row>
    <row r="53" customFormat="false" ht="15.75" hidden="false" customHeight="true" outlineLevel="0" collapsed="false">
      <c r="E53" s="121"/>
    </row>
    <row r="54" customFormat="false" ht="15.75" hidden="false" customHeight="true" outlineLevel="0" collapsed="false">
      <c r="E54" s="121"/>
    </row>
    <row r="55" customFormat="false" ht="15.75" hidden="false" customHeight="true" outlineLevel="0" collapsed="false">
      <c r="E55" s="121"/>
    </row>
    <row r="56" customFormat="false" ht="15.75" hidden="false" customHeight="true" outlineLevel="0" collapsed="false">
      <c r="E56" s="121"/>
    </row>
    <row r="57" customFormat="false" ht="15.75" hidden="false" customHeight="true" outlineLevel="0" collapsed="false">
      <c r="E57" s="121"/>
    </row>
    <row r="58" customFormat="false" ht="15.75" hidden="false" customHeight="true" outlineLevel="0" collapsed="false">
      <c r="E58" s="121"/>
    </row>
    <row r="59" customFormat="false" ht="15.75" hidden="false" customHeight="true" outlineLevel="0" collapsed="false">
      <c r="E59" s="121"/>
    </row>
    <row r="60" customFormat="false" ht="15.75" hidden="false" customHeight="true" outlineLevel="0" collapsed="false">
      <c r="E60" s="121"/>
    </row>
    <row r="61" customFormat="false" ht="15.75" hidden="false" customHeight="true" outlineLevel="0" collapsed="false">
      <c r="E61" s="121"/>
    </row>
    <row r="62" customFormat="false" ht="15.75" hidden="false" customHeight="true" outlineLevel="0" collapsed="false">
      <c r="E62" s="121"/>
    </row>
    <row r="63" customFormat="false" ht="15.75" hidden="false" customHeight="true" outlineLevel="0" collapsed="false">
      <c r="E63" s="121"/>
    </row>
    <row r="64" customFormat="false" ht="15.75" hidden="false" customHeight="true" outlineLevel="0" collapsed="false">
      <c r="E64" s="121"/>
    </row>
    <row r="65" customFormat="false" ht="15.75" hidden="false" customHeight="true" outlineLevel="0" collapsed="false">
      <c r="E65" s="121"/>
    </row>
    <row r="66" customFormat="false" ht="15.75" hidden="false" customHeight="true" outlineLevel="0" collapsed="false">
      <c r="E66" s="121"/>
    </row>
    <row r="67" customFormat="false" ht="15.75" hidden="false" customHeight="true" outlineLevel="0" collapsed="false">
      <c r="E67" s="121"/>
    </row>
    <row r="68" customFormat="false" ht="15.75" hidden="false" customHeight="true" outlineLevel="0" collapsed="false">
      <c r="E68" s="121"/>
    </row>
    <row r="69" customFormat="false" ht="15.75" hidden="false" customHeight="true" outlineLevel="0" collapsed="false">
      <c r="E69" s="121"/>
    </row>
    <row r="70" customFormat="false" ht="15.75" hidden="false" customHeight="true" outlineLevel="0" collapsed="false">
      <c r="E70" s="121"/>
    </row>
    <row r="71" customFormat="false" ht="15.75" hidden="false" customHeight="true" outlineLevel="0" collapsed="false">
      <c r="E71" s="121"/>
    </row>
    <row r="72" customFormat="false" ht="15.75" hidden="false" customHeight="true" outlineLevel="0" collapsed="false">
      <c r="E72" s="121"/>
    </row>
    <row r="73" customFormat="false" ht="15.75" hidden="false" customHeight="true" outlineLevel="0" collapsed="false">
      <c r="E73" s="121"/>
    </row>
    <row r="74" customFormat="false" ht="15.75" hidden="false" customHeight="true" outlineLevel="0" collapsed="false">
      <c r="E74" s="121"/>
    </row>
    <row r="75" customFormat="false" ht="15.75" hidden="false" customHeight="true" outlineLevel="0" collapsed="false">
      <c r="E75" s="121"/>
    </row>
    <row r="76" customFormat="false" ht="15.75" hidden="false" customHeight="true" outlineLevel="0" collapsed="false">
      <c r="E76" s="121"/>
    </row>
    <row r="77" customFormat="false" ht="15.75" hidden="false" customHeight="true" outlineLevel="0" collapsed="false">
      <c r="E77" s="121"/>
    </row>
    <row r="78" customFormat="false" ht="15.75" hidden="false" customHeight="true" outlineLevel="0" collapsed="false">
      <c r="E78" s="121"/>
    </row>
    <row r="79" customFormat="false" ht="15.75" hidden="false" customHeight="true" outlineLevel="0" collapsed="false">
      <c r="E79" s="121"/>
    </row>
    <row r="80" customFormat="false" ht="15.75" hidden="false" customHeight="true" outlineLevel="0" collapsed="false">
      <c r="E80" s="121"/>
    </row>
    <row r="81" customFormat="false" ht="15.75" hidden="false" customHeight="true" outlineLevel="0" collapsed="false">
      <c r="E81" s="121"/>
    </row>
    <row r="82" customFormat="false" ht="15.75" hidden="false" customHeight="true" outlineLevel="0" collapsed="false">
      <c r="E82" s="121"/>
    </row>
    <row r="83" customFormat="false" ht="15.75" hidden="false" customHeight="true" outlineLevel="0" collapsed="false">
      <c r="E83" s="121"/>
    </row>
    <row r="84" customFormat="false" ht="15.75" hidden="false" customHeight="true" outlineLevel="0" collapsed="false">
      <c r="E84" s="121"/>
    </row>
    <row r="85" customFormat="false" ht="15.75" hidden="false" customHeight="true" outlineLevel="0" collapsed="false">
      <c r="E85" s="121"/>
    </row>
    <row r="86" customFormat="false" ht="15.75" hidden="false" customHeight="true" outlineLevel="0" collapsed="false">
      <c r="E86" s="121"/>
    </row>
    <row r="87" customFormat="false" ht="15.75" hidden="false" customHeight="true" outlineLevel="0" collapsed="false">
      <c r="E87" s="121"/>
    </row>
    <row r="88" customFormat="false" ht="15.75" hidden="false" customHeight="true" outlineLevel="0" collapsed="false">
      <c r="E88" s="121"/>
    </row>
    <row r="89" customFormat="false" ht="15.75" hidden="false" customHeight="true" outlineLevel="0" collapsed="false">
      <c r="E89" s="121"/>
    </row>
    <row r="90" customFormat="false" ht="15.75" hidden="false" customHeight="true" outlineLevel="0" collapsed="false">
      <c r="E90" s="121"/>
    </row>
    <row r="91" customFormat="false" ht="15.75" hidden="false" customHeight="true" outlineLevel="0" collapsed="false">
      <c r="E91" s="121"/>
    </row>
    <row r="92" customFormat="false" ht="15.75" hidden="false" customHeight="true" outlineLevel="0" collapsed="false">
      <c r="E92" s="121"/>
    </row>
    <row r="93" customFormat="false" ht="15.75" hidden="false" customHeight="true" outlineLevel="0" collapsed="false">
      <c r="E93" s="121"/>
    </row>
    <row r="94" customFormat="false" ht="15.75" hidden="false" customHeight="true" outlineLevel="0" collapsed="false">
      <c r="E94" s="121"/>
    </row>
    <row r="95" customFormat="false" ht="15.75" hidden="false" customHeight="true" outlineLevel="0" collapsed="false">
      <c r="E95" s="121"/>
    </row>
    <row r="96" customFormat="false" ht="15.75" hidden="false" customHeight="true" outlineLevel="0" collapsed="false">
      <c r="E96" s="121"/>
    </row>
    <row r="97" customFormat="false" ht="15.75" hidden="false" customHeight="true" outlineLevel="0" collapsed="false">
      <c r="E97" s="121"/>
    </row>
    <row r="98" customFormat="false" ht="15.75" hidden="false" customHeight="true" outlineLevel="0" collapsed="false">
      <c r="E98" s="121"/>
    </row>
    <row r="99" customFormat="false" ht="15.75" hidden="false" customHeight="true" outlineLevel="0" collapsed="false">
      <c r="E99" s="121"/>
    </row>
    <row r="100" customFormat="false" ht="15.75" hidden="false" customHeight="true" outlineLevel="0" collapsed="false">
      <c r="E100" s="121"/>
    </row>
    <row r="101" customFormat="false" ht="15.75" hidden="false" customHeight="true" outlineLevel="0" collapsed="false">
      <c r="E101" s="121"/>
    </row>
    <row r="102" customFormat="false" ht="15.75" hidden="false" customHeight="true" outlineLevel="0" collapsed="false">
      <c r="E102" s="121"/>
    </row>
    <row r="103" customFormat="false" ht="15.75" hidden="false" customHeight="true" outlineLevel="0" collapsed="false">
      <c r="E103" s="121"/>
    </row>
    <row r="104" customFormat="false" ht="15.75" hidden="false" customHeight="true" outlineLevel="0" collapsed="false">
      <c r="E104" s="121"/>
    </row>
    <row r="105" customFormat="false" ht="15.75" hidden="false" customHeight="true" outlineLevel="0" collapsed="false">
      <c r="E105" s="121"/>
    </row>
    <row r="106" customFormat="false" ht="15.75" hidden="false" customHeight="true" outlineLevel="0" collapsed="false">
      <c r="E106" s="121"/>
    </row>
    <row r="107" customFormat="false" ht="15.75" hidden="false" customHeight="true" outlineLevel="0" collapsed="false">
      <c r="E107" s="121"/>
    </row>
    <row r="108" customFormat="false" ht="15.75" hidden="false" customHeight="true" outlineLevel="0" collapsed="false">
      <c r="E108" s="121"/>
    </row>
    <row r="109" customFormat="false" ht="15.75" hidden="false" customHeight="true" outlineLevel="0" collapsed="false">
      <c r="E109" s="121"/>
    </row>
    <row r="110" customFormat="false" ht="15.75" hidden="false" customHeight="true" outlineLevel="0" collapsed="false">
      <c r="E110" s="121"/>
    </row>
    <row r="111" customFormat="false" ht="15.75" hidden="false" customHeight="true" outlineLevel="0" collapsed="false">
      <c r="E111" s="121"/>
    </row>
    <row r="112" customFormat="false" ht="15.75" hidden="false" customHeight="true" outlineLevel="0" collapsed="false">
      <c r="E112" s="121"/>
    </row>
    <row r="113" customFormat="false" ht="15.75" hidden="false" customHeight="true" outlineLevel="0" collapsed="false">
      <c r="E113" s="121"/>
    </row>
    <row r="114" customFormat="false" ht="15.75" hidden="false" customHeight="true" outlineLevel="0" collapsed="false">
      <c r="E114" s="121"/>
    </row>
    <row r="115" customFormat="false" ht="15.75" hidden="false" customHeight="true" outlineLevel="0" collapsed="false">
      <c r="E115" s="121"/>
    </row>
    <row r="116" customFormat="false" ht="15.75" hidden="false" customHeight="true" outlineLevel="0" collapsed="false">
      <c r="E116" s="121"/>
    </row>
    <row r="117" customFormat="false" ht="15.75" hidden="false" customHeight="true" outlineLevel="0" collapsed="false">
      <c r="E117" s="121"/>
    </row>
    <row r="118" customFormat="false" ht="15.75" hidden="false" customHeight="true" outlineLevel="0" collapsed="false">
      <c r="E118" s="121"/>
    </row>
    <row r="119" customFormat="false" ht="15.75" hidden="false" customHeight="true" outlineLevel="0" collapsed="false">
      <c r="E119" s="121"/>
    </row>
    <row r="120" customFormat="false" ht="15.75" hidden="false" customHeight="true" outlineLevel="0" collapsed="false">
      <c r="E120" s="121"/>
    </row>
    <row r="121" customFormat="false" ht="15.75" hidden="false" customHeight="true" outlineLevel="0" collapsed="false">
      <c r="E121" s="121"/>
    </row>
    <row r="122" customFormat="false" ht="15.75" hidden="false" customHeight="true" outlineLevel="0" collapsed="false">
      <c r="E122" s="121"/>
    </row>
    <row r="123" customFormat="false" ht="15.75" hidden="false" customHeight="true" outlineLevel="0" collapsed="false">
      <c r="E123" s="121"/>
    </row>
    <row r="124" customFormat="false" ht="15.75" hidden="false" customHeight="true" outlineLevel="0" collapsed="false">
      <c r="E124" s="121"/>
    </row>
    <row r="125" customFormat="false" ht="15.75" hidden="false" customHeight="true" outlineLevel="0" collapsed="false">
      <c r="E125" s="121"/>
    </row>
    <row r="126" customFormat="false" ht="15.75" hidden="false" customHeight="true" outlineLevel="0" collapsed="false">
      <c r="E126" s="121"/>
    </row>
    <row r="127" customFormat="false" ht="15.75" hidden="false" customHeight="true" outlineLevel="0" collapsed="false">
      <c r="E127" s="121"/>
    </row>
    <row r="128" customFormat="false" ht="15.75" hidden="false" customHeight="true" outlineLevel="0" collapsed="false">
      <c r="E128" s="121"/>
    </row>
    <row r="129" customFormat="false" ht="15.75" hidden="false" customHeight="true" outlineLevel="0" collapsed="false">
      <c r="E129" s="121"/>
    </row>
    <row r="130" customFormat="false" ht="15.75" hidden="false" customHeight="true" outlineLevel="0" collapsed="false">
      <c r="E130" s="121"/>
    </row>
    <row r="131" customFormat="false" ht="15.75" hidden="false" customHeight="true" outlineLevel="0" collapsed="false">
      <c r="E131" s="121"/>
    </row>
    <row r="132" customFormat="false" ht="15.75" hidden="false" customHeight="true" outlineLevel="0" collapsed="false">
      <c r="E132" s="121"/>
    </row>
    <row r="133" customFormat="false" ht="15.75" hidden="false" customHeight="true" outlineLevel="0" collapsed="false">
      <c r="E133" s="121"/>
    </row>
    <row r="134" customFormat="false" ht="15.75" hidden="false" customHeight="true" outlineLevel="0" collapsed="false">
      <c r="E134" s="121"/>
    </row>
    <row r="135" customFormat="false" ht="15.75" hidden="false" customHeight="true" outlineLevel="0" collapsed="false">
      <c r="E135" s="121"/>
    </row>
    <row r="136" customFormat="false" ht="15.75" hidden="false" customHeight="true" outlineLevel="0" collapsed="false">
      <c r="E136" s="121"/>
    </row>
    <row r="137" customFormat="false" ht="15.75" hidden="false" customHeight="true" outlineLevel="0" collapsed="false">
      <c r="E137" s="121"/>
    </row>
    <row r="138" customFormat="false" ht="15.75" hidden="false" customHeight="true" outlineLevel="0" collapsed="false">
      <c r="E138" s="121"/>
    </row>
    <row r="139" customFormat="false" ht="15.75" hidden="false" customHeight="true" outlineLevel="0" collapsed="false">
      <c r="E139" s="121"/>
    </row>
    <row r="140" customFormat="false" ht="15.75" hidden="false" customHeight="true" outlineLevel="0" collapsed="false">
      <c r="E140" s="121"/>
    </row>
    <row r="141" customFormat="false" ht="15.75" hidden="false" customHeight="true" outlineLevel="0" collapsed="false">
      <c r="E141" s="121"/>
    </row>
    <row r="142" customFormat="false" ht="15.75" hidden="false" customHeight="true" outlineLevel="0" collapsed="false">
      <c r="E142" s="121"/>
    </row>
    <row r="143" customFormat="false" ht="15.75" hidden="false" customHeight="true" outlineLevel="0" collapsed="false">
      <c r="E143" s="121"/>
    </row>
    <row r="144" customFormat="false" ht="15.75" hidden="false" customHeight="true" outlineLevel="0" collapsed="false">
      <c r="E144" s="121"/>
    </row>
    <row r="145" customFormat="false" ht="15.75" hidden="false" customHeight="true" outlineLevel="0" collapsed="false">
      <c r="E145" s="121"/>
    </row>
    <row r="146" customFormat="false" ht="15.75" hidden="false" customHeight="true" outlineLevel="0" collapsed="false">
      <c r="E146" s="121"/>
    </row>
    <row r="147" customFormat="false" ht="15.75" hidden="false" customHeight="true" outlineLevel="0" collapsed="false">
      <c r="E147" s="121"/>
    </row>
    <row r="148" customFormat="false" ht="15.75" hidden="false" customHeight="true" outlineLevel="0" collapsed="false">
      <c r="E148" s="121"/>
    </row>
    <row r="149" customFormat="false" ht="15.75" hidden="false" customHeight="true" outlineLevel="0" collapsed="false">
      <c r="E149" s="121"/>
    </row>
    <row r="150" customFormat="false" ht="15.75" hidden="false" customHeight="true" outlineLevel="0" collapsed="false">
      <c r="E150" s="121"/>
    </row>
    <row r="151" customFormat="false" ht="15.75" hidden="false" customHeight="true" outlineLevel="0" collapsed="false">
      <c r="E151" s="121"/>
    </row>
    <row r="152" customFormat="false" ht="15.75" hidden="false" customHeight="true" outlineLevel="0" collapsed="false">
      <c r="E152" s="121"/>
    </row>
    <row r="153" customFormat="false" ht="15.75" hidden="false" customHeight="true" outlineLevel="0" collapsed="false">
      <c r="E153" s="121"/>
    </row>
    <row r="154" customFormat="false" ht="15.75" hidden="false" customHeight="true" outlineLevel="0" collapsed="false">
      <c r="E154" s="121"/>
    </row>
    <row r="155" customFormat="false" ht="15.75" hidden="false" customHeight="true" outlineLevel="0" collapsed="false">
      <c r="E155" s="121"/>
    </row>
    <row r="156" customFormat="false" ht="15.75" hidden="false" customHeight="true" outlineLevel="0" collapsed="false">
      <c r="E156" s="121"/>
    </row>
    <row r="157" customFormat="false" ht="15.75" hidden="false" customHeight="true" outlineLevel="0" collapsed="false">
      <c r="E157" s="121"/>
    </row>
    <row r="158" customFormat="false" ht="15.75" hidden="false" customHeight="true" outlineLevel="0" collapsed="false">
      <c r="E158" s="121"/>
    </row>
    <row r="159" customFormat="false" ht="15.75" hidden="false" customHeight="true" outlineLevel="0" collapsed="false">
      <c r="E159" s="121"/>
    </row>
    <row r="160" customFormat="false" ht="15.75" hidden="false" customHeight="true" outlineLevel="0" collapsed="false">
      <c r="E160" s="121"/>
    </row>
    <row r="161" customFormat="false" ht="15.75" hidden="false" customHeight="true" outlineLevel="0" collapsed="false">
      <c r="E161" s="121"/>
    </row>
    <row r="162" customFormat="false" ht="15.75" hidden="false" customHeight="true" outlineLevel="0" collapsed="false">
      <c r="E162" s="121"/>
    </row>
    <row r="163" customFormat="false" ht="15.75" hidden="false" customHeight="true" outlineLevel="0" collapsed="false">
      <c r="E163" s="121"/>
    </row>
    <row r="164" customFormat="false" ht="15.75" hidden="false" customHeight="true" outlineLevel="0" collapsed="false">
      <c r="E164" s="121"/>
    </row>
    <row r="165" customFormat="false" ht="15.75" hidden="false" customHeight="true" outlineLevel="0" collapsed="false">
      <c r="E165" s="121"/>
    </row>
    <row r="166" customFormat="false" ht="15.75" hidden="false" customHeight="true" outlineLevel="0" collapsed="false">
      <c r="E166" s="121"/>
    </row>
    <row r="167" customFormat="false" ht="15.75" hidden="false" customHeight="true" outlineLevel="0" collapsed="false">
      <c r="E167" s="121"/>
    </row>
    <row r="168" customFormat="false" ht="15.75" hidden="false" customHeight="true" outlineLevel="0" collapsed="false">
      <c r="E168" s="121"/>
    </row>
    <row r="169" customFormat="false" ht="15.75" hidden="false" customHeight="true" outlineLevel="0" collapsed="false">
      <c r="E169" s="121"/>
    </row>
    <row r="170" customFormat="false" ht="15.75" hidden="false" customHeight="true" outlineLevel="0" collapsed="false">
      <c r="E170" s="121"/>
    </row>
    <row r="171" customFormat="false" ht="15.75" hidden="false" customHeight="true" outlineLevel="0" collapsed="false">
      <c r="E171" s="121"/>
    </row>
    <row r="172" customFormat="false" ht="15.75" hidden="false" customHeight="true" outlineLevel="0" collapsed="false">
      <c r="E172" s="121"/>
    </row>
    <row r="173" customFormat="false" ht="15.75" hidden="false" customHeight="true" outlineLevel="0" collapsed="false">
      <c r="E173" s="121"/>
    </row>
    <row r="174" customFormat="false" ht="15.75" hidden="false" customHeight="true" outlineLevel="0" collapsed="false">
      <c r="E174" s="121"/>
    </row>
    <row r="175" customFormat="false" ht="15.75" hidden="false" customHeight="true" outlineLevel="0" collapsed="false">
      <c r="E175" s="121"/>
    </row>
    <row r="176" customFormat="false" ht="15.75" hidden="false" customHeight="true" outlineLevel="0" collapsed="false">
      <c r="E176" s="121"/>
    </row>
    <row r="177" customFormat="false" ht="15.75" hidden="false" customHeight="true" outlineLevel="0" collapsed="false">
      <c r="E177" s="121"/>
    </row>
    <row r="178" customFormat="false" ht="15.75" hidden="false" customHeight="true" outlineLevel="0" collapsed="false">
      <c r="E178" s="121"/>
    </row>
    <row r="179" customFormat="false" ht="15.75" hidden="false" customHeight="true" outlineLevel="0" collapsed="false">
      <c r="E179" s="121"/>
    </row>
    <row r="180" customFormat="false" ht="15.75" hidden="false" customHeight="true" outlineLevel="0" collapsed="false">
      <c r="E180" s="121"/>
    </row>
    <row r="181" customFormat="false" ht="15.75" hidden="false" customHeight="true" outlineLevel="0" collapsed="false">
      <c r="E181" s="121"/>
    </row>
    <row r="182" customFormat="false" ht="15.75" hidden="false" customHeight="true" outlineLevel="0" collapsed="false">
      <c r="E182" s="121"/>
    </row>
    <row r="183" customFormat="false" ht="15.75" hidden="false" customHeight="true" outlineLevel="0" collapsed="false">
      <c r="E183" s="121"/>
    </row>
    <row r="184" customFormat="false" ht="15.75" hidden="false" customHeight="true" outlineLevel="0" collapsed="false">
      <c r="E184" s="121"/>
    </row>
    <row r="185" customFormat="false" ht="15.75" hidden="false" customHeight="true" outlineLevel="0" collapsed="false">
      <c r="E185" s="121"/>
    </row>
    <row r="186" customFormat="false" ht="15.75" hidden="false" customHeight="true" outlineLevel="0" collapsed="false">
      <c r="E186" s="121"/>
    </row>
    <row r="187" customFormat="false" ht="15.75" hidden="false" customHeight="true" outlineLevel="0" collapsed="false">
      <c r="E187" s="121"/>
    </row>
    <row r="188" customFormat="false" ht="15.75" hidden="false" customHeight="true" outlineLevel="0" collapsed="false">
      <c r="E188" s="121"/>
    </row>
    <row r="189" customFormat="false" ht="15.75" hidden="false" customHeight="true" outlineLevel="0" collapsed="false">
      <c r="E189" s="121"/>
    </row>
    <row r="190" customFormat="false" ht="15.75" hidden="false" customHeight="true" outlineLevel="0" collapsed="false">
      <c r="E190" s="121"/>
    </row>
    <row r="191" customFormat="false" ht="15.75" hidden="false" customHeight="true" outlineLevel="0" collapsed="false">
      <c r="E191" s="121"/>
    </row>
    <row r="192" customFormat="false" ht="15.75" hidden="false" customHeight="true" outlineLevel="0" collapsed="false">
      <c r="E192" s="121"/>
    </row>
    <row r="193" customFormat="false" ht="15.75" hidden="false" customHeight="true" outlineLevel="0" collapsed="false">
      <c r="E193" s="121"/>
    </row>
    <row r="194" customFormat="false" ht="15.75" hidden="false" customHeight="true" outlineLevel="0" collapsed="false">
      <c r="E194" s="121"/>
    </row>
    <row r="195" customFormat="false" ht="15.75" hidden="false" customHeight="true" outlineLevel="0" collapsed="false">
      <c r="E195" s="121"/>
    </row>
    <row r="196" customFormat="false" ht="15.75" hidden="false" customHeight="true" outlineLevel="0" collapsed="false">
      <c r="E196" s="121"/>
    </row>
    <row r="197" customFormat="false" ht="15.75" hidden="false" customHeight="true" outlineLevel="0" collapsed="false">
      <c r="E197" s="121"/>
    </row>
    <row r="198" customFormat="false" ht="15.75" hidden="false" customHeight="true" outlineLevel="0" collapsed="false">
      <c r="E198" s="121"/>
    </row>
    <row r="199" customFormat="false" ht="15.75" hidden="false" customHeight="true" outlineLevel="0" collapsed="false">
      <c r="E199" s="121"/>
    </row>
    <row r="200" customFormat="false" ht="15.75" hidden="false" customHeight="true" outlineLevel="0" collapsed="false">
      <c r="E200" s="121"/>
    </row>
    <row r="201" customFormat="false" ht="15.75" hidden="false" customHeight="true" outlineLevel="0" collapsed="false">
      <c r="E201" s="121"/>
    </row>
    <row r="202" customFormat="false" ht="15.75" hidden="false" customHeight="true" outlineLevel="0" collapsed="false">
      <c r="E202" s="121"/>
    </row>
    <row r="203" customFormat="false" ht="15.75" hidden="false" customHeight="true" outlineLevel="0" collapsed="false">
      <c r="E203" s="121"/>
    </row>
    <row r="204" customFormat="false" ht="15.75" hidden="false" customHeight="true" outlineLevel="0" collapsed="false">
      <c r="E204" s="121"/>
    </row>
    <row r="205" customFormat="false" ht="15.75" hidden="false" customHeight="true" outlineLevel="0" collapsed="false">
      <c r="E205" s="121"/>
    </row>
    <row r="206" customFormat="false" ht="15.75" hidden="false" customHeight="true" outlineLevel="0" collapsed="false">
      <c r="E206" s="121"/>
    </row>
    <row r="207" customFormat="false" ht="15.75" hidden="false" customHeight="true" outlineLevel="0" collapsed="false">
      <c r="E207" s="121"/>
    </row>
    <row r="208" customFormat="false" ht="15.75" hidden="false" customHeight="true" outlineLevel="0" collapsed="false">
      <c r="E208" s="121"/>
    </row>
    <row r="209" customFormat="false" ht="15.75" hidden="false" customHeight="true" outlineLevel="0" collapsed="false">
      <c r="E209" s="121"/>
    </row>
    <row r="210" customFormat="false" ht="15.75" hidden="false" customHeight="true" outlineLevel="0" collapsed="false">
      <c r="E210" s="121"/>
    </row>
    <row r="211" customFormat="false" ht="15.75" hidden="false" customHeight="true" outlineLevel="0" collapsed="false">
      <c r="E211" s="121"/>
    </row>
    <row r="212" customFormat="false" ht="15.75" hidden="false" customHeight="true" outlineLevel="0" collapsed="false">
      <c r="E212" s="121"/>
    </row>
    <row r="213" customFormat="false" ht="15.75" hidden="false" customHeight="true" outlineLevel="0" collapsed="false">
      <c r="E213" s="121"/>
    </row>
    <row r="214" customFormat="false" ht="15.75" hidden="false" customHeight="true" outlineLevel="0" collapsed="false">
      <c r="E214" s="121"/>
    </row>
    <row r="215" customFormat="false" ht="15.75" hidden="false" customHeight="true" outlineLevel="0" collapsed="false">
      <c r="E215" s="121"/>
    </row>
    <row r="216" customFormat="false" ht="15.75" hidden="false" customHeight="true" outlineLevel="0" collapsed="false">
      <c r="E216" s="121"/>
    </row>
    <row r="217" customFormat="false" ht="15.75" hidden="false" customHeight="true" outlineLevel="0" collapsed="false">
      <c r="E217" s="121"/>
    </row>
    <row r="218" customFormat="false" ht="15.75" hidden="false" customHeight="true" outlineLevel="0" collapsed="false">
      <c r="E218" s="121"/>
    </row>
    <row r="219" customFormat="false" ht="15.75" hidden="false" customHeight="true" outlineLevel="0" collapsed="false">
      <c r="E219" s="121"/>
    </row>
    <row r="220" customFormat="false" ht="15.75" hidden="false" customHeight="true" outlineLevel="0" collapsed="false">
      <c r="E220" s="121"/>
    </row>
    <row r="221" customFormat="false" ht="15.75" hidden="false" customHeight="true" outlineLevel="0" collapsed="false">
      <c r="E221" s="121"/>
    </row>
    <row r="222" customFormat="false" ht="15.75" hidden="false" customHeight="true" outlineLevel="0" collapsed="false">
      <c r="E222" s="121"/>
    </row>
    <row r="223" customFormat="false" ht="15.75" hidden="false" customHeight="true" outlineLevel="0" collapsed="false">
      <c r="E223" s="121"/>
    </row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01" customFormat="false" ht="15.75" hidden="false" customHeight="true" outlineLevel="0" collapsed="false"/>
  </sheetData>
  <mergeCells count="2">
    <mergeCell ref="A1:F1"/>
    <mergeCell ref="A10:F10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1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H32" activeCellId="0" sqref="H32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7.88"/>
    <col collapsed="false" customWidth="true" hidden="false" outlineLevel="0" max="2" min="2" style="0" width="62.38"/>
    <col collapsed="false" customWidth="true" hidden="false" outlineLevel="0" max="3" min="3" style="0" width="23.25"/>
    <col collapsed="false" customWidth="true" hidden="false" outlineLevel="0" max="4" min="4" style="0" width="12.5"/>
    <col collapsed="false" customWidth="true" hidden="false" outlineLevel="0" max="5" min="5" style="0" width="19.38"/>
    <col collapsed="false" customWidth="true" hidden="false" outlineLevel="0" max="6" min="6" style="0" width="15.63"/>
    <col collapsed="false" customWidth="true" hidden="false" outlineLevel="0" max="7" min="7" style="0" width="15.25"/>
    <col collapsed="false" customWidth="true" hidden="false" outlineLevel="0" max="8" min="8" style="0" width="14.63"/>
    <col collapsed="false" customWidth="true" hidden="false" outlineLevel="0" max="12" min="9" style="0" width="11.5"/>
    <col collapsed="false" customWidth="true" hidden="false" outlineLevel="0" max="25" min="13" style="0" width="8.63"/>
  </cols>
  <sheetData>
    <row r="1" customFormat="false" ht="13.5" hidden="false" customHeight="true" outlineLevel="0" collapsed="false">
      <c r="A1" s="124" t="s">
        <v>217</v>
      </c>
      <c r="B1" s="124"/>
      <c r="C1" s="124"/>
      <c r="D1" s="124"/>
      <c r="E1" s="124"/>
      <c r="F1" s="125"/>
      <c r="G1" s="125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124"/>
      <c r="B2" s="124"/>
      <c r="C2" s="124"/>
      <c r="D2" s="124"/>
      <c r="E2" s="124"/>
      <c r="F2" s="10"/>
      <c r="G2" s="1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124"/>
      <c r="B3" s="124"/>
      <c r="C3" s="124"/>
      <c r="D3" s="124"/>
      <c r="E3" s="124"/>
      <c r="F3" s="5"/>
      <c r="G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124"/>
      <c r="B4" s="124"/>
      <c r="C4" s="124"/>
      <c r="D4" s="124"/>
      <c r="E4" s="124"/>
      <c r="F4" s="126"/>
      <c r="G4" s="12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124"/>
      <c r="B5" s="124"/>
      <c r="C5" s="124"/>
      <c r="D5" s="124"/>
      <c r="E5" s="124"/>
      <c r="F5" s="5"/>
      <c r="G5" s="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124"/>
      <c r="B6" s="124"/>
      <c r="C6" s="124"/>
      <c r="D6" s="124"/>
      <c r="E6" s="124"/>
      <c r="F6" s="5"/>
      <c r="G6" s="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124"/>
      <c r="B7" s="124"/>
      <c r="C7" s="124"/>
      <c r="D7" s="124"/>
      <c r="E7" s="124"/>
      <c r="F7" s="5"/>
      <c r="G7" s="5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124"/>
      <c r="B8" s="124"/>
      <c r="C8" s="124"/>
      <c r="D8" s="124"/>
      <c r="E8" s="124"/>
      <c r="F8" s="5"/>
      <c r="G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3.5" hidden="false" customHeight="true" outlineLevel="0" collapsed="false">
      <c r="A9" s="124"/>
      <c r="B9" s="124"/>
      <c r="C9" s="124"/>
      <c r="D9" s="124"/>
      <c r="E9" s="124"/>
      <c r="F9" s="5"/>
      <c r="G9" s="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3" t="s">
        <v>218</v>
      </c>
      <c r="B10" s="3"/>
      <c r="C10" s="3"/>
      <c r="D10" s="3"/>
      <c r="E10" s="3"/>
      <c r="F10" s="5"/>
      <c r="G10" s="5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2"/>
      <c r="D16" s="9"/>
      <c r="E16" s="2"/>
      <c r="F16" s="5"/>
      <c r="G16" s="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13"/>
      <c r="G18" s="5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11" t="s">
        <v>9</v>
      </c>
      <c r="B19" s="12"/>
      <c r="C19" s="12"/>
      <c r="D19" s="13"/>
      <c r="E19" s="14" t="s">
        <v>198</v>
      </c>
      <c r="F19" s="14" t="s">
        <v>198</v>
      </c>
      <c r="G19" s="5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11" t="s">
        <v>11</v>
      </c>
      <c r="B20" s="12"/>
      <c r="C20" s="12"/>
      <c r="D20" s="13"/>
      <c r="E20" s="15" t="s">
        <v>12</v>
      </c>
      <c r="F20" s="15" t="s">
        <v>12</v>
      </c>
      <c r="G20" s="5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11" t="s">
        <v>13</v>
      </c>
      <c r="B21" s="12"/>
      <c r="C21" s="12"/>
      <c r="D21" s="13"/>
      <c r="E21" s="14" t="n">
        <v>12</v>
      </c>
      <c r="F21" s="14" t="n">
        <v>12</v>
      </c>
      <c r="G21" s="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2"/>
      <c r="G22" s="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17" t="s">
        <v>199</v>
      </c>
      <c r="B24" s="18"/>
      <c r="C24" s="19"/>
      <c r="D24" s="13"/>
      <c r="E24" s="13"/>
      <c r="F24" s="1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17" t="s">
        <v>16</v>
      </c>
      <c r="B25" s="20"/>
      <c r="C25" s="13"/>
      <c r="D25" s="13"/>
      <c r="E25" s="21" t="n">
        <v>1</v>
      </c>
      <c r="F25" s="21" t="n">
        <v>1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17" t="s">
        <v>17</v>
      </c>
      <c r="B26" s="20"/>
      <c r="C26" s="13"/>
      <c r="D26" s="13"/>
      <c r="E26" s="22" t="n">
        <v>2</v>
      </c>
      <c r="F26" s="22" t="n">
        <v>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3.5" hidden="false" customHeight="true" outlineLevel="0" collapsed="false">
      <c r="A27" s="17" t="s">
        <v>18</v>
      </c>
      <c r="B27" s="20"/>
      <c r="C27" s="13"/>
      <c r="D27" s="13"/>
      <c r="E27" s="23" t="n">
        <v>22</v>
      </c>
      <c r="F27" s="23" t="n">
        <v>22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3.5" hidden="false" customHeight="true" outlineLevel="0" collapsed="false">
      <c r="A28" s="17" t="s">
        <v>19</v>
      </c>
      <c r="B28" s="20"/>
      <c r="C28" s="13"/>
      <c r="D28" s="13"/>
      <c r="E28" s="22" t="n">
        <v>44</v>
      </c>
      <c r="F28" s="22" t="n">
        <v>44</v>
      </c>
      <c r="G28" s="5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3.5" hidden="false" customHeight="true" outlineLevel="0" collapsed="false">
      <c r="A29" s="17" t="s">
        <v>22</v>
      </c>
      <c r="B29" s="20"/>
      <c r="C29" s="13"/>
      <c r="D29" s="13"/>
      <c r="E29" s="24" t="n">
        <v>4.5</v>
      </c>
      <c r="F29" s="24" t="n">
        <v>4.5</v>
      </c>
      <c r="G29" s="16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3.5" hidden="false" customHeight="true" outlineLevel="0" collapsed="false">
      <c r="A30" s="17" t="s">
        <v>23</v>
      </c>
      <c r="B30" s="20"/>
      <c r="C30" s="13"/>
      <c r="D30" s="13"/>
      <c r="E30" s="24" t="n">
        <v>27.29</v>
      </c>
      <c r="F30" s="24" t="n">
        <v>27.29</v>
      </c>
      <c r="G30" s="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34.5" hidden="false" customHeight="true" outlineLevel="0" collapsed="false">
      <c r="A31" s="28" t="s">
        <v>25</v>
      </c>
      <c r="B31" s="29"/>
      <c r="C31" s="29"/>
      <c r="D31" s="29"/>
      <c r="E31" s="30"/>
      <c r="F31" s="30"/>
      <c r="G31" s="2"/>
      <c r="H31" s="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customFormat="false" ht="41.75" hidden="false" customHeight="true" outlineLevel="0" collapsed="false">
      <c r="A32" s="33" t="n">
        <v>1</v>
      </c>
      <c r="B32" s="34" t="s">
        <v>26</v>
      </c>
      <c r="C32" s="34"/>
      <c r="D32" s="34"/>
      <c r="E32" s="35" t="s">
        <v>219</v>
      </c>
      <c r="F32" s="35" t="s">
        <v>220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221</v>
      </c>
      <c r="F33" s="37" t="s">
        <v>221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127" t="n">
        <v>1865.78</v>
      </c>
      <c r="F34" s="127" t="n">
        <v>1865.78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39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40" t="s">
        <v>34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6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6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3.5" hidden="false" customHeight="true" outlineLevel="0" collapsed="false">
      <c r="A39" s="45" t="n">
        <v>1</v>
      </c>
      <c r="B39" s="46" t="s">
        <v>36</v>
      </c>
      <c r="C39" s="46"/>
      <c r="D39" s="47" t="s">
        <v>37</v>
      </c>
      <c r="E39" s="48" t="s">
        <v>38</v>
      </c>
      <c r="F39" s="48" t="s">
        <v>38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3.5" hidden="false" customHeight="true" outlineLevel="0" collapsed="false">
      <c r="A40" s="50" t="s">
        <v>39</v>
      </c>
      <c r="B40" s="51" t="s">
        <v>40</v>
      </c>
      <c r="C40" s="51"/>
      <c r="D40" s="52"/>
      <c r="E40" s="53" t="n">
        <f aca="false">E34</f>
        <v>1865.78</v>
      </c>
      <c r="F40" s="53" t="n">
        <f aca="false">F34</f>
        <v>1865.78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3.5" hidden="false" customHeight="true" outlineLevel="0" collapsed="false">
      <c r="A41" s="50" t="s">
        <v>41</v>
      </c>
      <c r="B41" s="51" t="s">
        <v>42</v>
      </c>
      <c r="C41" s="51"/>
      <c r="D41" s="54" t="n">
        <v>0.3</v>
      </c>
      <c r="E41" s="53" t="n">
        <f aca="false">E40*D41</f>
        <v>559.734</v>
      </c>
      <c r="F41" s="53" t="n">
        <f aca="false">F40*D41</f>
        <v>559.734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3.5" hidden="false" customHeight="true" outlineLevel="0" collapsed="false">
      <c r="A42" s="50" t="s">
        <v>43</v>
      </c>
      <c r="B42" s="51" t="s">
        <v>44</v>
      </c>
      <c r="C42" s="51"/>
      <c r="D42" s="54" t="n">
        <v>0</v>
      </c>
      <c r="E42" s="53" t="n">
        <f aca="false">E40*D42</f>
        <v>0</v>
      </c>
      <c r="F42" s="53" t="n">
        <f aca="false">F40*E42</f>
        <v>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3.5" hidden="false" customHeight="true" outlineLevel="0" collapsed="false">
      <c r="A43" s="50" t="s">
        <v>45</v>
      </c>
      <c r="B43" s="51" t="s">
        <v>46</v>
      </c>
      <c r="C43" s="51"/>
      <c r="D43" s="54"/>
      <c r="E43" s="53" t="n">
        <v>0</v>
      </c>
      <c r="F43" s="53" t="n">
        <v>0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3.5" hidden="false" customHeight="true" outlineLevel="0" collapsed="false">
      <c r="A44" s="50" t="s">
        <v>47</v>
      </c>
      <c r="B44" s="51" t="s">
        <v>48</v>
      </c>
      <c r="C44" s="51"/>
      <c r="D44" s="52"/>
      <c r="E44" s="53" t="n">
        <v>0</v>
      </c>
      <c r="F44" s="53" t="n">
        <v>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3.5" hidden="false" customHeight="true" outlineLevel="0" collapsed="false">
      <c r="A45" s="50" t="s">
        <v>49</v>
      </c>
      <c r="B45" s="51" t="s">
        <v>222</v>
      </c>
      <c r="C45" s="51"/>
      <c r="D45" s="54" t="n">
        <v>0.2</v>
      </c>
      <c r="E45" s="53" t="n">
        <v>0</v>
      </c>
      <c r="F45" s="53" t="n">
        <f aca="false">F40*D45</f>
        <v>373.156</v>
      </c>
      <c r="G45" s="2"/>
      <c r="H45" s="2"/>
      <c r="I45" s="2"/>
      <c r="J45" s="2"/>
      <c r="K45" s="5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3.5" hidden="false" customHeight="true" outlineLevel="0" collapsed="false">
      <c r="A46" s="45"/>
      <c r="B46" s="46" t="s">
        <v>51</v>
      </c>
      <c r="C46" s="46"/>
      <c r="D46" s="57"/>
      <c r="E46" s="58" t="n">
        <f aca="false">SUM(E40:E45)</f>
        <v>2425.514</v>
      </c>
      <c r="F46" s="58" t="n">
        <f aca="false">SUM(F40:F45)</f>
        <v>2798.67</v>
      </c>
      <c r="G46" s="2"/>
      <c r="H46" s="2"/>
      <c r="I46" s="2"/>
      <c r="J46" s="2"/>
      <c r="K46" s="56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3.5" hidden="false" customHeight="true" outlineLevel="0" collapsed="false">
      <c r="A47" s="4"/>
      <c r="B47" s="5"/>
      <c r="C47" s="5"/>
      <c r="D47" s="5"/>
      <c r="E47" s="6"/>
      <c r="F47" s="6"/>
      <c r="G47" s="2"/>
      <c r="H47" s="2"/>
      <c r="I47" s="2"/>
      <c r="J47" s="2"/>
      <c r="K47" s="56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3.5" hidden="false" customHeight="true" outlineLevel="0" collapsed="false">
      <c r="A48" s="4"/>
      <c r="B48" s="5" t="s">
        <v>52</v>
      </c>
      <c r="C48" s="5"/>
      <c r="D48" s="5"/>
      <c r="E48" s="6"/>
      <c r="F48" s="6"/>
      <c r="G48" s="2"/>
      <c r="H48" s="2"/>
      <c r="I48" s="2"/>
      <c r="J48" s="2"/>
      <c r="K48" s="56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3.5" hidden="false" customHeight="true" outlineLevel="0" collapsed="false">
      <c r="A49" s="4"/>
      <c r="B49" s="5" t="s">
        <v>53</v>
      </c>
      <c r="C49" s="5"/>
      <c r="D49" s="5"/>
      <c r="E49" s="6"/>
      <c r="F49" s="6"/>
      <c r="G49" s="2"/>
      <c r="H49" s="2"/>
      <c r="I49" s="2"/>
      <c r="J49" s="2"/>
      <c r="K49" s="56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3.5" hidden="false" customHeight="true" outlineLevel="0" collapsed="false">
      <c r="A50" s="45" t="s">
        <v>54</v>
      </c>
      <c r="B50" s="46" t="s">
        <v>55</v>
      </c>
      <c r="C50" s="46"/>
      <c r="D50" s="47" t="s">
        <v>37</v>
      </c>
      <c r="E50" s="59" t="s">
        <v>38</v>
      </c>
      <c r="F50" s="59" t="s">
        <v>38</v>
      </c>
      <c r="G50" s="2"/>
      <c r="H50" s="2"/>
      <c r="I50" s="2"/>
      <c r="J50" s="2"/>
      <c r="K50" s="56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3.5" hidden="false" customHeight="true" outlineLevel="0" collapsed="false">
      <c r="A51" s="50" t="s">
        <v>39</v>
      </c>
      <c r="B51" s="51" t="s">
        <v>56</v>
      </c>
      <c r="C51" s="51"/>
      <c r="D51" s="54" t="n">
        <v>0.0833</v>
      </c>
      <c r="E51" s="53" t="n">
        <f aca="false">E46*D51</f>
        <v>202.0453162</v>
      </c>
      <c r="F51" s="53" t="n">
        <f aca="false">F46*D51</f>
        <v>233.129211</v>
      </c>
      <c r="G51" s="2"/>
      <c r="H51" s="2"/>
      <c r="I51" s="2"/>
      <c r="J51" s="2"/>
      <c r="K51" s="5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3.5" hidden="false" customHeight="true" outlineLevel="0" collapsed="false">
      <c r="A52" s="60" t="s">
        <v>41</v>
      </c>
      <c r="B52" s="51" t="s">
        <v>57</v>
      </c>
      <c r="C52" s="51"/>
      <c r="D52" s="54" t="n">
        <v>0.1111</v>
      </c>
      <c r="E52" s="53" t="n">
        <f aca="false">E46*$D52</f>
        <v>269.4746054</v>
      </c>
      <c r="F52" s="53" t="n">
        <f aca="false">F46*$D52</f>
        <v>310.932237</v>
      </c>
      <c r="G52" s="2"/>
      <c r="H52" s="2"/>
      <c r="I52" s="61"/>
      <c r="J52" s="61"/>
      <c r="K52" s="62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</row>
    <row r="53" customFormat="false" ht="13.5" hidden="false" customHeight="true" outlineLevel="0" collapsed="false">
      <c r="A53" s="59"/>
      <c r="B53" s="63" t="s">
        <v>51</v>
      </c>
      <c r="C53" s="63"/>
      <c r="D53" s="64"/>
      <c r="E53" s="58" t="n">
        <f aca="false">SUM(E51:E52)</f>
        <v>471.5199216</v>
      </c>
      <c r="F53" s="58" t="n">
        <f aca="false">SUM(F51:F52)</f>
        <v>544.061448</v>
      </c>
      <c r="G53" s="2"/>
      <c r="H53" s="2"/>
      <c r="I53" s="2"/>
      <c r="J53" s="2"/>
      <c r="K53" s="56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customFormat="false" ht="13.5" hidden="false" customHeight="true" outlineLevel="0" collapsed="false">
      <c r="A54" s="4"/>
      <c r="B54" s="5"/>
      <c r="C54" s="5"/>
      <c r="D54" s="5"/>
      <c r="E54" s="6"/>
      <c r="F54" s="6"/>
      <c r="G54" s="2"/>
      <c r="H54" s="2"/>
      <c r="I54" s="2"/>
      <c r="J54" s="2"/>
      <c r="K54" s="56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3.5" hidden="false" customHeight="true" outlineLevel="0" collapsed="false">
      <c r="A55" s="4"/>
      <c r="B55" s="5" t="s">
        <v>58</v>
      </c>
      <c r="C55" s="5"/>
      <c r="D55" s="5"/>
      <c r="E55" s="6"/>
      <c r="F55" s="6"/>
      <c r="G55" s="2"/>
      <c r="H55" s="2"/>
      <c r="I55" s="2"/>
      <c r="J55" s="2"/>
      <c r="K55" s="56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3.5" hidden="false" customHeight="true" outlineLevel="0" collapsed="false">
      <c r="A56" s="45" t="s">
        <v>59</v>
      </c>
      <c r="B56" s="46" t="s">
        <v>60</v>
      </c>
      <c r="C56" s="46"/>
      <c r="D56" s="47" t="s">
        <v>37</v>
      </c>
      <c r="E56" s="48" t="s">
        <v>38</v>
      </c>
      <c r="F56" s="48" t="s">
        <v>38</v>
      </c>
      <c r="G56" s="2"/>
      <c r="H56" s="2"/>
      <c r="I56" s="2"/>
      <c r="J56" s="2"/>
      <c r="K56" s="56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3.5" hidden="false" customHeight="true" outlineLevel="0" collapsed="false">
      <c r="A57" s="50" t="s">
        <v>39</v>
      </c>
      <c r="B57" s="51" t="s">
        <v>61</v>
      </c>
      <c r="C57" s="51"/>
      <c r="D57" s="54" t="n">
        <v>0.2</v>
      </c>
      <c r="E57" s="53" t="n">
        <f aca="false">($E$46+$E$53)*D57</f>
        <v>579.40678432</v>
      </c>
      <c r="F57" s="53" t="n">
        <f aca="false">($F$46+$F$53)*D57</f>
        <v>668.5462896</v>
      </c>
      <c r="G57" s="2"/>
      <c r="H57" s="2"/>
      <c r="I57" s="2"/>
      <c r="J57" s="2"/>
      <c r="K57" s="56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3.5" hidden="false" customHeight="true" outlineLevel="0" collapsed="false">
      <c r="A58" s="50" t="s">
        <v>41</v>
      </c>
      <c r="B58" s="51" t="s">
        <v>62</v>
      </c>
      <c r="C58" s="51"/>
      <c r="D58" s="54" t="n">
        <v>0.025</v>
      </c>
      <c r="E58" s="53" t="n">
        <f aca="false">($E$46+$E$53)*D58</f>
        <v>72.42584804</v>
      </c>
      <c r="F58" s="53" t="n">
        <f aca="false">($F$46+$F$53)*D58</f>
        <v>83.5682862</v>
      </c>
      <c r="G58" s="2"/>
      <c r="H58" s="2"/>
      <c r="I58" s="2"/>
      <c r="J58" s="2"/>
      <c r="K58" s="56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3.5" hidden="false" customHeight="true" outlineLevel="0" collapsed="false">
      <c r="A59" s="50" t="s">
        <v>43</v>
      </c>
      <c r="B59" s="51" t="s">
        <v>63</v>
      </c>
      <c r="C59" s="51"/>
      <c r="D59" s="65" t="n">
        <v>0.0249</v>
      </c>
      <c r="E59" s="53" t="n">
        <f aca="false">($E$46+$E$53)*D59</f>
        <v>72.13614464784</v>
      </c>
      <c r="F59" s="53" t="n">
        <f aca="false">($F$46+$F$53)*D59</f>
        <v>83.2340130552</v>
      </c>
      <c r="G59" s="2"/>
      <c r="H59" s="2"/>
      <c r="I59" s="2"/>
      <c r="J59" s="2"/>
      <c r="K59" s="56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3.5" hidden="false" customHeight="true" outlineLevel="0" collapsed="false">
      <c r="A60" s="50" t="s">
        <v>45</v>
      </c>
      <c r="B60" s="51" t="s">
        <v>64</v>
      </c>
      <c r="C60" s="51"/>
      <c r="D60" s="54" t="n">
        <v>0.015</v>
      </c>
      <c r="E60" s="53" t="n">
        <f aca="false">($E$46+$E$53)*D60</f>
        <v>43.455508824</v>
      </c>
      <c r="F60" s="53" t="n">
        <f aca="false">($F$46+$F$53)*D60</f>
        <v>50.14097172</v>
      </c>
      <c r="G60" s="2"/>
      <c r="H60" s="2"/>
      <c r="I60" s="2"/>
      <c r="J60" s="2"/>
      <c r="K60" s="56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3.5" hidden="false" customHeight="true" outlineLevel="0" collapsed="false">
      <c r="A61" s="50" t="s">
        <v>47</v>
      </c>
      <c r="B61" s="51" t="s">
        <v>65</v>
      </c>
      <c r="C61" s="51"/>
      <c r="D61" s="54" t="n">
        <v>0.01</v>
      </c>
      <c r="E61" s="53" t="n">
        <f aca="false">($E$46+$E$53)*D61</f>
        <v>28.970339216</v>
      </c>
      <c r="F61" s="53" t="n">
        <f aca="false">($F$46+$F$53)*D61</f>
        <v>33.42731448</v>
      </c>
      <c r="G61" s="2"/>
      <c r="H61" s="2"/>
      <c r="I61" s="2"/>
      <c r="J61" s="2"/>
      <c r="K61" s="56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3.5" hidden="false" customHeight="true" outlineLevel="0" collapsed="false">
      <c r="A62" s="50" t="s">
        <v>49</v>
      </c>
      <c r="B62" s="51" t="s">
        <v>66</v>
      </c>
      <c r="C62" s="51"/>
      <c r="D62" s="54" t="n">
        <v>0.006</v>
      </c>
      <c r="E62" s="53" t="n">
        <f aca="false">($E$46+$E$53)*D62</f>
        <v>17.3822035296</v>
      </c>
      <c r="F62" s="53" t="n">
        <f aca="false">($F$46+$F$53)*D62</f>
        <v>20.056388688</v>
      </c>
      <c r="G62" s="2"/>
      <c r="H62" s="2"/>
      <c r="I62" s="2"/>
      <c r="J62" s="2"/>
      <c r="K62" s="56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3.5" hidden="false" customHeight="true" outlineLevel="0" collapsed="false">
      <c r="A63" s="50" t="s">
        <v>67</v>
      </c>
      <c r="B63" s="51" t="s">
        <v>68</v>
      </c>
      <c r="C63" s="51"/>
      <c r="D63" s="54" t="n">
        <v>0.002</v>
      </c>
      <c r="E63" s="53" t="n">
        <f aca="false">($E$46+$E$53)*D63</f>
        <v>5.7940678432</v>
      </c>
      <c r="F63" s="53" t="n">
        <f aca="false">($F$46+$F$53)*D63</f>
        <v>6.685462896</v>
      </c>
      <c r="G63" s="2"/>
      <c r="H63" s="2"/>
      <c r="I63" s="2"/>
      <c r="J63" s="2"/>
      <c r="K63" s="56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3.5" hidden="false" customHeight="true" outlineLevel="0" collapsed="false">
      <c r="A64" s="50" t="s">
        <v>69</v>
      </c>
      <c r="B64" s="51" t="s">
        <v>70</v>
      </c>
      <c r="C64" s="51"/>
      <c r="D64" s="54" t="n">
        <v>0.08</v>
      </c>
      <c r="E64" s="53" t="n">
        <f aca="false">($E$46+$E$53)*D64</f>
        <v>231.762713728</v>
      </c>
      <c r="F64" s="53" t="n">
        <f aca="false">($F$46+$F$53)*D64</f>
        <v>267.41851584</v>
      </c>
      <c r="G64" s="2"/>
      <c r="H64" s="2"/>
      <c r="I64" s="2"/>
      <c r="J64" s="2"/>
      <c r="K64" s="56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3.5" hidden="false" customHeight="true" outlineLevel="0" collapsed="false">
      <c r="A65" s="59"/>
      <c r="B65" s="46" t="s">
        <v>51</v>
      </c>
      <c r="C65" s="46"/>
      <c r="D65" s="66" t="n">
        <f aca="false">SUM(D57:D64)</f>
        <v>0.3629</v>
      </c>
      <c r="E65" s="58" t="n">
        <f aca="false">SUM(E57:E64)</f>
        <v>1051.33361014864</v>
      </c>
      <c r="F65" s="58" t="n">
        <f aca="false">SUM(F57:F64)</f>
        <v>1213.0772424792</v>
      </c>
      <c r="G65" s="2"/>
      <c r="H65" s="2"/>
      <c r="I65" s="2"/>
      <c r="J65" s="2"/>
      <c r="K65" s="56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3.5" hidden="false" customHeight="true" outlineLevel="0" collapsed="false">
      <c r="A66" s="4"/>
      <c r="B66" s="5"/>
      <c r="C66" s="5"/>
      <c r="D66" s="5"/>
      <c r="E66" s="67"/>
      <c r="F66" s="67"/>
      <c r="G66" s="2"/>
      <c r="H66" s="2"/>
      <c r="I66" s="2"/>
      <c r="J66" s="2"/>
      <c r="K66" s="56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3.5" hidden="false" customHeight="true" outlineLevel="0" collapsed="false">
      <c r="A67" s="4"/>
      <c r="B67" s="5" t="s">
        <v>71</v>
      </c>
      <c r="C67" s="5"/>
      <c r="D67" s="5"/>
      <c r="E67" s="6"/>
      <c r="F67" s="6"/>
      <c r="G67" s="2"/>
      <c r="H67" s="2"/>
      <c r="I67" s="2"/>
      <c r="J67" s="2"/>
      <c r="K67" s="56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3.5" hidden="false" customHeight="true" outlineLevel="0" collapsed="false">
      <c r="A68" s="45" t="s">
        <v>72</v>
      </c>
      <c r="B68" s="46" t="s">
        <v>73</v>
      </c>
      <c r="C68" s="46"/>
      <c r="D68" s="47" t="s">
        <v>37</v>
      </c>
      <c r="E68" s="45" t="s">
        <v>38</v>
      </c>
      <c r="F68" s="45" t="s">
        <v>38</v>
      </c>
      <c r="G68" s="2"/>
      <c r="H68" s="2"/>
      <c r="I68" s="2"/>
      <c r="J68" s="2"/>
      <c r="K68" s="56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13.5" hidden="false" customHeight="true" outlineLevel="0" collapsed="false">
      <c r="A69" s="50" t="s">
        <v>39</v>
      </c>
      <c r="B69" s="68" t="s">
        <v>202</v>
      </c>
      <c r="C69" s="51"/>
      <c r="D69" s="69" t="n">
        <f aca="false">E29</f>
        <v>4.5</v>
      </c>
      <c r="E69" s="53" t="n">
        <f aca="false">IF($E29=0,0,(($E27*2)*$E29)-(E40*0.06))</f>
        <v>86.0532</v>
      </c>
      <c r="F69" s="53" t="n">
        <f aca="false">IF($F29=0,0,(($F27*2)*$F29)-(F40*0.06))</f>
        <v>86.0532</v>
      </c>
      <c r="G69" s="2"/>
      <c r="H69" s="2"/>
      <c r="I69" s="2"/>
      <c r="J69" s="2"/>
      <c r="K69" s="56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13.5" hidden="false" customHeight="true" outlineLevel="0" collapsed="false">
      <c r="A70" s="50" t="s">
        <v>41</v>
      </c>
      <c r="B70" s="51" t="s">
        <v>223</v>
      </c>
      <c r="C70" s="51"/>
      <c r="D70" s="69" t="n">
        <f aca="false">E30</f>
        <v>27.29</v>
      </c>
      <c r="E70" s="53" t="n">
        <f aca="false">($E27*$E30)-($E27*$E30*0.01)</f>
        <v>594.3762</v>
      </c>
      <c r="F70" s="53" t="n">
        <f aca="false">($F27*$F30)-($F27*$F30*0.01)</f>
        <v>594.3762</v>
      </c>
      <c r="G70" s="2"/>
      <c r="H70" s="2"/>
      <c r="I70" s="2"/>
      <c r="J70" s="2"/>
      <c r="K70" s="56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customFormat="false" ht="13.5" hidden="false" customHeight="true" outlineLevel="0" collapsed="false">
      <c r="A71" s="50" t="s">
        <v>43</v>
      </c>
      <c r="B71" s="51" t="s">
        <v>76</v>
      </c>
      <c r="C71" s="51"/>
      <c r="D71" s="76" t="n">
        <v>11</v>
      </c>
      <c r="E71" s="53" t="n">
        <f aca="false">D71</f>
        <v>11</v>
      </c>
      <c r="F71" s="53" t="n">
        <f aca="false">D71</f>
        <v>11</v>
      </c>
      <c r="G71" s="2"/>
      <c r="H71" s="2"/>
      <c r="I71" s="2"/>
      <c r="J71" s="2"/>
      <c r="K71" s="56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3.5" hidden="false" customHeight="true" outlineLevel="0" collapsed="false">
      <c r="A72" s="50" t="s">
        <v>45</v>
      </c>
      <c r="B72" s="51" t="s">
        <v>77</v>
      </c>
      <c r="C72" s="51"/>
      <c r="D72" s="77" t="n">
        <v>0</v>
      </c>
      <c r="E72" s="53" t="n">
        <f aca="false">D72</f>
        <v>0</v>
      </c>
      <c r="F72" s="53" t="n">
        <f aca="false">E72</f>
        <v>0</v>
      </c>
      <c r="G72" s="2"/>
      <c r="H72" s="2"/>
      <c r="I72" s="2"/>
      <c r="J72" s="2"/>
      <c r="K72" s="56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3.5" hidden="false" customHeight="true" outlineLevel="0" collapsed="false">
      <c r="A73" s="50" t="s">
        <v>47</v>
      </c>
      <c r="B73" s="51" t="s">
        <v>78</v>
      </c>
      <c r="C73" s="51"/>
      <c r="D73" s="54" t="n">
        <v>0.07</v>
      </c>
      <c r="E73" s="53" t="n">
        <f aca="false">E46*D73</f>
        <v>169.78598</v>
      </c>
      <c r="F73" s="53" t="n">
        <f aca="false">F46*D73</f>
        <v>195.9069</v>
      </c>
      <c r="G73" s="2"/>
      <c r="H73" s="2"/>
      <c r="I73" s="2"/>
      <c r="J73" s="2"/>
      <c r="K73" s="56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3.5" hidden="false" customHeight="true" outlineLevel="0" collapsed="false">
      <c r="A74" s="50" t="s">
        <v>49</v>
      </c>
      <c r="B74" s="51" t="s">
        <v>50</v>
      </c>
      <c r="C74" s="51"/>
      <c r="D74" s="78" t="n">
        <v>0</v>
      </c>
      <c r="E74" s="53" t="n">
        <v>0</v>
      </c>
      <c r="F74" s="53" t="n">
        <v>0</v>
      </c>
      <c r="G74" s="2"/>
      <c r="H74" s="2"/>
      <c r="I74" s="2"/>
      <c r="J74" s="2"/>
      <c r="K74" s="56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3.5" hidden="false" customHeight="true" outlineLevel="0" collapsed="false">
      <c r="A75" s="59"/>
      <c r="B75" s="46" t="s">
        <v>51</v>
      </c>
      <c r="C75" s="46"/>
      <c r="D75" s="57"/>
      <c r="E75" s="58" t="n">
        <f aca="false">SUM(E69:E74)</f>
        <v>861.21538</v>
      </c>
      <c r="F75" s="58" t="n">
        <f aca="false">SUM(F69:F74)</f>
        <v>887.3363</v>
      </c>
      <c r="G75" s="2"/>
      <c r="H75" s="2"/>
      <c r="I75" s="2"/>
      <c r="J75" s="2"/>
      <c r="K75" s="56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3.5" hidden="false" customHeight="true" outlineLevel="0" collapsed="false">
      <c r="A76" s="4"/>
      <c r="B76" s="5"/>
      <c r="C76" s="5"/>
      <c r="D76" s="5"/>
      <c r="E76" s="6"/>
      <c r="F76" s="6"/>
      <c r="G76" s="2"/>
      <c r="H76" s="2"/>
      <c r="I76" s="2"/>
      <c r="J76" s="2"/>
      <c r="K76" s="56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3.5" hidden="false" customHeight="true" outlineLevel="0" collapsed="false">
      <c r="A77" s="5"/>
      <c r="B77" s="5" t="s">
        <v>80</v>
      </c>
      <c r="C77" s="5"/>
      <c r="D77" s="5"/>
      <c r="E77" s="5"/>
      <c r="F77" s="5"/>
      <c r="G77" s="2"/>
      <c r="H77" s="2"/>
      <c r="I77" s="2"/>
      <c r="J77" s="2"/>
      <c r="K77" s="56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3.5" hidden="false" customHeight="true" outlineLevel="0" collapsed="false">
      <c r="A78" s="45" t="n">
        <v>2</v>
      </c>
      <c r="B78" s="46" t="s">
        <v>81</v>
      </c>
      <c r="C78" s="46"/>
      <c r="D78" s="47" t="s">
        <v>37</v>
      </c>
      <c r="E78" s="48" t="s">
        <v>38</v>
      </c>
      <c r="F78" s="48" t="s">
        <v>38</v>
      </c>
      <c r="G78" s="2"/>
      <c r="H78" s="2"/>
      <c r="I78" s="2"/>
      <c r="J78" s="2"/>
      <c r="K78" s="56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3.5" hidden="false" customHeight="true" outlineLevel="0" collapsed="false">
      <c r="A79" s="50" t="s">
        <v>54</v>
      </c>
      <c r="B79" s="51" t="s">
        <v>55</v>
      </c>
      <c r="C79" s="51"/>
      <c r="D79" s="52"/>
      <c r="E79" s="53" t="n">
        <f aca="false">E53</f>
        <v>471.5199216</v>
      </c>
      <c r="F79" s="53" t="n">
        <f aca="false">F53</f>
        <v>544.061448</v>
      </c>
      <c r="G79" s="2"/>
      <c r="H79" s="2"/>
      <c r="I79" s="2"/>
      <c r="J79" s="2"/>
      <c r="K79" s="56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3.5" hidden="false" customHeight="true" outlineLevel="0" collapsed="false">
      <c r="A80" s="50" t="s">
        <v>59</v>
      </c>
      <c r="B80" s="51" t="s">
        <v>60</v>
      </c>
      <c r="C80" s="51"/>
      <c r="D80" s="52"/>
      <c r="E80" s="53" t="n">
        <f aca="false">E65</f>
        <v>1051.33361014864</v>
      </c>
      <c r="F80" s="53" t="n">
        <f aca="false">F65</f>
        <v>1213.0772424792</v>
      </c>
      <c r="G80" s="2"/>
      <c r="H80" s="2"/>
      <c r="I80" s="2"/>
      <c r="J80" s="2"/>
      <c r="K80" s="56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3.5" hidden="false" customHeight="true" outlineLevel="0" collapsed="false">
      <c r="A81" s="50" t="s">
        <v>72</v>
      </c>
      <c r="B81" s="51" t="s">
        <v>73</v>
      </c>
      <c r="C81" s="51"/>
      <c r="D81" s="52"/>
      <c r="E81" s="53" t="n">
        <f aca="false">E75</f>
        <v>861.21538</v>
      </c>
      <c r="F81" s="53" t="n">
        <f aca="false">F75</f>
        <v>887.3363</v>
      </c>
      <c r="G81" s="2"/>
      <c r="H81" s="2"/>
      <c r="I81" s="2"/>
      <c r="J81" s="2"/>
      <c r="K81" s="5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3.5" hidden="false" customHeight="true" outlineLevel="0" collapsed="false">
      <c r="A82" s="82"/>
      <c r="B82" s="46" t="s">
        <v>51</v>
      </c>
      <c r="C82" s="46"/>
      <c r="D82" s="64"/>
      <c r="E82" s="58" t="n">
        <f aca="false">SUM(E79:E81)</f>
        <v>2384.06891174864</v>
      </c>
      <c r="F82" s="58" t="n">
        <f aca="false">SUM(F79:F81)</f>
        <v>2644.4749904792</v>
      </c>
      <c r="G82" s="2"/>
      <c r="H82" s="2"/>
      <c r="I82" s="2"/>
      <c r="J82" s="2"/>
      <c r="K82" s="56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3.5" hidden="false" customHeight="true" outlineLevel="0" collapsed="false">
      <c r="A83" s="5"/>
      <c r="B83" s="5"/>
      <c r="C83" s="5"/>
      <c r="D83" s="5"/>
      <c r="E83" s="5"/>
      <c r="F83" s="5"/>
      <c r="G83" s="2"/>
      <c r="H83" s="2"/>
      <c r="I83" s="2"/>
      <c r="J83" s="2"/>
      <c r="K83" s="56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3.5" hidden="false" customHeight="true" outlineLevel="0" collapsed="false">
      <c r="A84" s="4"/>
      <c r="B84" s="5" t="s">
        <v>82</v>
      </c>
      <c r="C84" s="5"/>
      <c r="D84" s="6"/>
      <c r="E84" s="7"/>
      <c r="F84" s="7"/>
      <c r="G84" s="2"/>
      <c r="H84" s="2"/>
      <c r="I84" s="2"/>
      <c r="J84" s="2"/>
      <c r="K84" s="56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3.5" hidden="false" customHeight="true" outlineLevel="0" collapsed="false">
      <c r="A85" s="45" t="n">
        <v>3</v>
      </c>
      <c r="B85" s="46" t="s">
        <v>83</v>
      </c>
      <c r="C85" s="46"/>
      <c r="D85" s="47" t="s">
        <v>37</v>
      </c>
      <c r="E85" s="45" t="s">
        <v>38</v>
      </c>
      <c r="F85" s="45" t="s">
        <v>38</v>
      </c>
      <c r="G85" s="2"/>
      <c r="H85" s="2"/>
      <c r="I85" s="2"/>
      <c r="J85" s="2"/>
      <c r="K85" s="56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3.5" hidden="false" customHeight="true" outlineLevel="0" collapsed="false">
      <c r="A86" s="60" t="s">
        <v>39</v>
      </c>
      <c r="B86" s="51" t="s">
        <v>84</v>
      </c>
      <c r="C86" s="51"/>
      <c r="D86" s="54" t="n">
        <v>0.0042</v>
      </c>
      <c r="E86" s="53" t="n">
        <f aca="false">(E$46+E$53)*$D86</f>
        <v>12.16754247072</v>
      </c>
      <c r="F86" s="53" t="n">
        <f aca="false">(F$46+F$53)*$D86</f>
        <v>14.0394720816</v>
      </c>
      <c r="G86" s="2"/>
      <c r="H86" s="2"/>
      <c r="I86" s="2"/>
      <c r="J86" s="2"/>
      <c r="K86" s="56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3.5" hidden="false" customHeight="true" outlineLevel="0" collapsed="false">
      <c r="A87" s="60" t="s">
        <v>41</v>
      </c>
      <c r="B87" s="51" t="s">
        <v>85</v>
      </c>
      <c r="C87" s="51"/>
      <c r="D87" s="54" t="n">
        <v>0.000333</v>
      </c>
      <c r="E87" s="53" t="n">
        <f aca="false">(E$46+E$53)*$D87</f>
        <v>0.9647122958928</v>
      </c>
      <c r="F87" s="53" t="n">
        <f aca="false">(F$46+F$53)*$D87</f>
        <v>1.113129572184</v>
      </c>
      <c r="G87" s="2"/>
      <c r="H87" s="2"/>
      <c r="I87" s="2"/>
      <c r="J87" s="2"/>
      <c r="K87" s="56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3.5" hidden="false" customHeight="true" outlineLevel="0" collapsed="false">
      <c r="A88" s="60" t="s">
        <v>43</v>
      </c>
      <c r="B88" s="83" t="s">
        <v>86</v>
      </c>
      <c r="C88" s="83"/>
      <c r="D88" s="54" t="n">
        <v>0.02</v>
      </c>
      <c r="E88" s="53" t="n">
        <f aca="false">(E$46+E$53)*$D88</f>
        <v>57.940678432</v>
      </c>
      <c r="F88" s="53" t="n">
        <f aca="false">(F$46+F$53)*$D88</f>
        <v>66.85462896</v>
      </c>
      <c r="G88" s="2"/>
      <c r="H88" s="2"/>
      <c r="I88" s="2"/>
      <c r="J88" s="2"/>
      <c r="K88" s="56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3.5" hidden="false" customHeight="true" outlineLevel="0" collapsed="false">
      <c r="A89" s="60" t="s">
        <v>45</v>
      </c>
      <c r="B89" s="51" t="s">
        <v>87</v>
      </c>
      <c r="C89" s="51"/>
      <c r="D89" s="54" t="n">
        <v>0.0194</v>
      </c>
      <c r="E89" s="53" t="n">
        <f aca="false">(E$46+E$53)*$D89</f>
        <v>56.20245807904</v>
      </c>
      <c r="F89" s="53" t="n">
        <f aca="false">(F$46+F$53)*$D89</f>
        <v>64.8489900912</v>
      </c>
      <c r="G89" s="2"/>
      <c r="H89" s="2"/>
      <c r="I89" s="2"/>
      <c r="J89" s="2"/>
      <c r="K89" s="56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13.5" hidden="false" customHeight="true" outlineLevel="0" collapsed="false">
      <c r="A90" s="60" t="s">
        <v>47</v>
      </c>
      <c r="B90" s="84" t="s">
        <v>88</v>
      </c>
      <c r="C90" s="51"/>
      <c r="D90" s="85" t="n">
        <f aca="false">D89*D65</f>
        <v>0.00704026</v>
      </c>
      <c r="E90" s="53" t="n">
        <f aca="false">(E$46+E$53)*$D90</f>
        <v>20.3958720368836</v>
      </c>
      <c r="F90" s="53" t="n">
        <f aca="false">(F$46+F$53)*$D90</f>
        <v>23.5336985040965</v>
      </c>
      <c r="G90" s="2"/>
      <c r="H90" s="2"/>
      <c r="I90" s="2"/>
      <c r="J90" s="2"/>
      <c r="K90" s="56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3.5" hidden="false" customHeight="true" outlineLevel="0" collapsed="false">
      <c r="A91" s="60" t="s">
        <v>49</v>
      </c>
      <c r="B91" s="51" t="s">
        <v>89</v>
      </c>
      <c r="C91" s="51"/>
      <c r="D91" s="54" t="n">
        <v>0.02</v>
      </c>
      <c r="E91" s="53" t="n">
        <f aca="false">(E$46+E$53)*$D91</f>
        <v>57.940678432</v>
      </c>
      <c r="F91" s="53" t="n">
        <f aca="false">(F$46+F$53)*$D91</f>
        <v>66.85462896</v>
      </c>
      <c r="G91" s="2"/>
      <c r="H91" s="2"/>
      <c r="I91" s="2"/>
      <c r="J91" s="2"/>
      <c r="K91" s="56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3.5" hidden="false" customHeight="true" outlineLevel="0" collapsed="false">
      <c r="A92" s="45"/>
      <c r="B92" s="46" t="s">
        <v>51</v>
      </c>
      <c r="C92" s="46"/>
      <c r="D92" s="66" t="n">
        <f aca="false">SUM(D86:D91)</f>
        <v>0.07097326</v>
      </c>
      <c r="E92" s="86" t="n">
        <f aca="false">SUM(E86:E91)</f>
        <v>205.611941746536</v>
      </c>
      <c r="F92" s="86" t="n">
        <f aca="false">SUM(F86:F91)</f>
        <v>237.24454816908</v>
      </c>
      <c r="G92" s="2"/>
      <c r="H92" s="2"/>
      <c r="I92" s="2"/>
      <c r="J92" s="2"/>
      <c r="K92" s="56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3.5" hidden="false" customHeight="true" outlineLevel="0" collapsed="false">
      <c r="A93" s="5"/>
      <c r="B93" s="5"/>
      <c r="C93" s="5"/>
      <c r="D93" s="5"/>
      <c r="E93" s="5"/>
      <c r="F93" s="5"/>
      <c r="G93" s="2"/>
      <c r="H93" s="2"/>
      <c r="I93" s="2"/>
      <c r="J93" s="2"/>
      <c r="K93" s="56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3.5" hidden="false" customHeight="true" outlineLevel="0" collapsed="false">
      <c r="A94" s="5"/>
      <c r="B94" s="5" t="s">
        <v>90</v>
      </c>
      <c r="C94" s="5"/>
      <c r="D94" s="5"/>
      <c r="E94" s="5"/>
      <c r="F94" s="5"/>
      <c r="G94" s="2"/>
      <c r="H94" s="2"/>
      <c r="I94" s="2"/>
      <c r="J94" s="2"/>
      <c r="K94" s="56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3.5" hidden="false" customHeight="true" outlineLevel="0" collapsed="false">
      <c r="A95" s="5"/>
      <c r="B95" s="5" t="s">
        <v>91</v>
      </c>
      <c r="C95" s="5"/>
      <c r="D95" s="5"/>
      <c r="E95" s="5"/>
      <c r="F95" s="5"/>
      <c r="G95" s="2"/>
      <c r="H95" s="2"/>
      <c r="I95" s="2"/>
      <c r="J95" s="2"/>
      <c r="K95" s="56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3.5" hidden="false" customHeight="true" outlineLevel="0" collapsed="false">
      <c r="A96" s="87" t="s">
        <v>92</v>
      </c>
      <c r="B96" s="46" t="s">
        <v>93</v>
      </c>
      <c r="C96" s="46"/>
      <c r="D96" s="47" t="s">
        <v>37</v>
      </c>
      <c r="E96" s="88" t="s">
        <v>38</v>
      </c>
      <c r="F96" s="88" t="s">
        <v>38</v>
      </c>
      <c r="G96" s="2"/>
      <c r="H96" s="2"/>
      <c r="I96" s="2"/>
      <c r="J96" s="2"/>
      <c r="K96" s="56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3.5" hidden="false" customHeight="true" outlineLevel="0" collapsed="false">
      <c r="A97" s="60" t="s">
        <v>39</v>
      </c>
      <c r="B97" s="51" t="s">
        <v>94</v>
      </c>
      <c r="C97" s="51"/>
      <c r="D97" s="54" t="n">
        <v>0.0162</v>
      </c>
      <c r="E97" s="53" t="n">
        <f aca="false">E46*D97</f>
        <v>39.2933268</v>
      </c>
      <c r="F97" s="53" t="n">
        <f aca="false">F46*D97</f>
        <v>45.338454</v>
      </c>
      <c r="G97" s="2"/>
      <c r="H97" s="2"/>
      <c r="I97" s="2"/>
      <c r="J97" s="2"/>
      <c r="K97" s="56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3.5" hidden="false" customHeight="true" outlineLevel="0" collapsed="false">
      <c r="A98" s="60" t="s">
        <v>41</v>
      </c>
      <c r="B98" s="51" t="s">
        <v>95</v>
      </c>
      <c r="C98" s="51"/>
      <c r="D98" s="54" t="n">
        <v>0.0167</v>
      </c>
      <c r="E98" s="53" t="n">
        <f aca="false">E46*D98</f>
        <v>40.5060838</v>
      </c>
      <c r="F98" s="53" t="n">
        <f aca="false">F46*D98</f>
        <v>46.737789</v>
      </c>
      <c r="G98" s="2"/>
      <c r="H98" s="2"/>
      <c r="I98" s="2"/>
      <c r="J98" s="2"/>
      <c r="K98" s="56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3.5" hidden="false" customHeight="true" outlineLevel="0" collapsed="false">
      <c r="A99" s="60" t="s">
        <v>43</v>
      </c>
      <c r="B99" s="51" t="s">
        <v>96</v>
      </c>
      <c r="C99" s="51"/>
      <c r="D99" s="54" t="n">
        <v>0.0002</v>
      </c>
      <c r="E99" s="53" t="n">
        <f aca="false">E46*D99</f>
        <v>0.4851028</v>
      </c>
      <c r="F99" s="53" t="n">
        <f aca="false">F46*D99</f>
        <v>0.559734</v>
      </c>
      <c r="G99" s="2"/>
      <c r="H99" s="2"/>
      <c r="I99" s="2"/>
      <c r="J99" s="2"/>
      <c r="K99" s="56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3.5" hidden="false" customHeight="true" outlineLevel="0" collapsed="false">
      <c r="A100" s="60" t="s">
        <v>45</v>
      </c>
      <c r="B100" s="51" t="s">
        <v>97</v>
      </c>
      <c r="C100" s="51"/>
      <c r="D100" s="54" t="n">
        <v>0.0003</v>
      </c>
      <c r="E100" s="53" t="n">
        <f aca="false">E46*D100</f>
        <v>0.7276542</v>
      </c>
      <c r="F100" s="53" t="n">
        <f aca="false">F46*D100</f>
        <v>0.839601</v>
      </c>
      <c r="G100" s="2"/>
      <c r="H100" s="2"/>
      <c r="I100" s="2"/>
      <c r="J100" s="2"/>
      <c r="K100" s="56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3.5" hidden="false" customHeight="true" outlineLevel="0" collapsed="false">
      <c r="A101" s="60" t="s">
        <v>47</v>
      </c>
      <c r="B101" s="51" t="s">
        <v>98</v>
      </c>
      <c r="C101" s="51"/>
      <c r="D101" s="54" t="n">
        <v>0.0007</v>
      </c>
      <c r="E101" s="53" t="n">
        <f aca="false">E46*D101</f>
        <v>1.6978598</v>
      </c>
      <c r="F101" s="53" t="n">
        <f aca="false">F46*D101</f>
        <v>1.959069</v>
      </c>
      <c r="G101" s="2"/>
      <c r="H101" s="2"/>
      <c r="I101" s="2"/>
      <c r="J101" s="2"/>
      <c r="K101" s="56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3.5" hidden="false" customHeight="true" outlineLevel="0" collapsed="false">
      <c r="A102" s="60" t="s">
        <v>49</v>
      </c>
      <c r="B102" s="51" t="s">
        <v>99</v>
      </c>
      <c r="C102" s="51"/>
      <c r="D102" s="54" t="n">
        <v>0</v>
      </c>
      <c r="E102" s="53" t="n">
        <f aca="false">E46*D102</f>
        <v>0</v>
      </c>
      <c r="F102" s="53" t="n">
        <f aca="false">F46*D102</f>
        <v>0</v>
      </c>
      <c r="G102" s="2"/>
      <c r="H102" s="2"/>
      <c r="I102" s="2"/>
      <c r="J102" s="2"/>
      <c r="K102" s="56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3.5" hidden="false" customHeight="true" outlineLevel="0" collapsed="false">
      <c r="A103" s="59"/>
      <c r="B103" s="46" t="s">
        <v>51</v>
      </c>
      <c r="C103" s="46"/>
      <c r="D103" s="66" t="n">
        <f aca="false">SUM(D95:D102)</f>
        <v>0.0341</v>
      </c>
      <c r="E103" s="86" t="n">
        <f aca="false">SUM(E97:E102)</f>
        <v>82.7100274</v>
      </c>
      <c r="F103" s="86" t="n">
        <f aca="false">SUM(F97:F102)</f>
        <v>95.434647</v>
      </c>
      <c r="G103" s="2"/>
      <c r="H103" s="2"/>
      <c r="I103" s="2"/>
      <c r="J103" s="2"/>
      <c r="K103" s="56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3.5" hidden="false" customHeight="true" outlineLevel="0" collapsed="false">
      <c r="A104" s="5"/>
      <c r="B104" s="5"/>
      <c r="C104" s="5"/>
      <c r="D104" s="5"/>
      <c r="E104" s="5"/>
      <c r="F104" s="5"/>
      <c r="G104" s="2"/>
      <c r="H104" s="2"/>
      <c r="I104" s="2"/>
      <c r="J104" s="2"/>
      <c r="K104" s="56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3.5" hidden="false" customHeight="true" outlineLevel="0" collapsed="false">
      <c r="A105" s="4"/>
      <c r="B105" s="89" t="s">
        <v>100</v>
      </c>
      <c r="C105" s="89"/>
      <c r="D105" s="6"/>
      <c r="E105" s="5"/>
      <c r="F105" s="5"/>
      <c r="G105" s="2"/>
      <c r="H105" s="2"/>
      <c r="I105" s="2"/>
      <c r="J105" s="2"/>
      <c r="K105" s="56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3.5" hidden="false" customHeight="true" outlineLevel="0" collapsed="false">
      <c r="A106" s="45" t="s">
        <v>101</v>
      </c>
      <c r="B106" s="46" t="s">
        <v>102</v>
      </c>
      <c r="C106" s="46"/>
      <c r="D106" s="47" t="s">
        <v>37</v>
      </c>
      <c r="E106" s="45" t="s">
        <v>38</v>
      </c>
      <c r="F106" s="45" t="s">
        <v>38</v>
      </c>
      <c r="G106" s="2"/>
      <c r="H106" s="2"/>
      <c r="I106" s="2"/>
      <c r="J106" s="2"/>
      <c r="K106" s="56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3.5" hidden="false" customHeight="true" outlineLevel="0" collapsed="false">
      <c r="A107" s="50" t="s">
        <v>39</v>
      </c>
      <c r="B107" s="51" t="s">
        <v>103</v>
      </c>
      <c r="C107" s="51"/>
      <c r="D107" s="67" t="n">
        <v>0</v>
      </c>
      <c r="E107" s="53" t="n">
        <f aca="false">E46*D107</f>
        <v>0</v>
      </c>
      <c r="F107" s="53" t="n">
        <f aca="false">F46*E107</f>
        <v>0</v>
      </c>
      <c r="G107" s="2"/>
      <c r="H107" s="2"/>
      <c r="I107" s="2"/>
      <c r="J107" s="2"/>
      <c r="K107" s="56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3.5" hidden="false" customHeight="true" outlineLevel="0" collapsed="false">
      <c r="A108" s="45"/>
      <c r="B108" s="46" t="s">
        <v>51</v>
      </c>
      <c r="C108" s="46"/>
      <c r="D108" s="58"/>
      <c r="E108" s="58" t="n">
        <f aca="false">SUM(E107)</f>
        <v>0</v>
      </c>
      <c r="F108" s="58" t="n">
        <f aca="false">SUM(F107)</f>
        <v>0</v>
      </c>
      <c r="G108" s="2"/>
      <c r="H108" s="2"/>
      <c r="I108" s="2"/>
      <c r="J108" s="2"/>
      <c r="K108" s="56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3.5" hidden="false" customHeight="true" outlineLevel="0" collapsed="false">
      <c r="A109" s="5"/>
      <c r="B109" s="5"/>
      <c r="C109" s="5"/>
      <c r="D109" s="5"/>
      <c r="E109" s="5"/>
      <c r="F109" s="5"/>
      <c r="G109" s="2"/>
      <c r="H109" s="2"/>
      <c r="I109" s="2"/>
      <c r="J109" s="2"/>
      <c r="K109" s="56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3.5" hidden="false" customHeight="true" outlineLevel="0" collapsed="false">
      <c r="A110" s="4"/>
      <c r="B110" s="5" t="s">
        <v>104</v>
      </c>
      <c r="C110" s="5"/>
      <c r="D110" s="6"/>
      <c r="E110" s="5"/>
      <c r="F110" s="5"/>
      <c r="G110" s="2"/>
      <c r="H110" s="2"/>
      <c r="I110" s="2"/>
      <c r="J110" s="2"/>
      <c r="K110" s="56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3.5" hidden="false" customHeight="true" outlineLevel="0" collapsed="false">
      <c r="A111" s="45" t="n">
        <v>4</v>
      </c>
      <c r="B111" s="46" t="s">
        <v>105</v>
      </c>
      <c r="C111" s="46"/>
      <c r="D111" s="47" t="s">
        <v>37</v>
      </c>
      <c r="E111" s="48" t="s">
        <v>38</v>
      </c>
      <c r="F111" s="48" t="s">
        <v>38</v>
      </c>
      <c r="G111" s="2"/>
      <c r="H111" s="2"/>
      <c r="I111" s="2"/>
      <c r="J111" s="2"/>
      <c r="K111" s="56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3.5" hidden="false" customHeight="true" outlineLevel="0" collapsed="false">
      <c r="A112" s="50" t="s">
        <v>92</v>
      </c>
      <c r="B112" s="51" t="s">
        <v>106</v>
      </c>
      <c r="C112" s="51"/>
      <c r="D112" s="52"/>
      <c r="E112" s="53" t="n">
        <f aca="false">E103</f>
        <v>82.7100274</v>
      </c>
      <c r="F112" s="53" t="n">
        <f aca="false">F103</f>
        <v>95.434647</v>
      </c>
      <c r="G112" s="2"/>
      <c r="H112" s="2"/>
      <c r="I112" s="2"/>
      <c r="J112" s="2"/>
      <c r="K112" s="56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3.5" hidden="false" customHeight="true" outlineLevel="0" collapsed="false">
      <c r="A113" s="50" t="s">
        <v>101</v>
      </c>
      <c r="B113" s="51" t="s">
        <v>102</v>
      </c>
      <c r="C113" s="51"/>
      <c r="D113" s="52"/>
      <c r="E113" s="53" t="n">
        <f aca="false">E108</f>
        <v>0</v>
      </c>
      <c r="F113" s="53" t="n">
        <f aca="false">F108</f>
        <v>0</v>
      </c>
      <c r="G113" s="2"/>
      <c r="H113" s="2"/>
      <c r="I113" s="2"/>
      <c r="J113" s="2"/>
      <c r="K113" s="56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3.5" hidden="false" customHeight="true" outlineLevel="0" collapsed="false">
      <c r="A114" s="82"/>
      <c r="B114" s="46" t="s">
        <v>51</v>
      </c>
      <c r="C114" s="46"/>
      <c r="D114" s="64"/>
      <c r="E114" s="58" t="n">
        <f aca="false">SUM(E112:E113)</f>
        <v>82.7100274</v>
      </c>
      <c r="F114" s="58" t="n">
        <f aca="false">SUM(F112:F113)</f>
        <v>95.434647</v>
      </c>
      <c r="G114" s="2"/>
      <c r="H114" s="2"/>
      <c r="I114" s="2"/>
      <c r="J114" s="2"/>
      <c r="K114" s="56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3.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56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3.5" hidden="false" customHeight="true" outlineLevel="0" collapsed="false">
      <c r="A116" s="4"/>
      <c r="B116" s="5" t="s">
        <v>107</v>
      </c>
      <c r="C116" s="5"/>
      <c r="D116" s="6"/>
      <c r="E116" s="5"/>
      <c r="F116" s="5"/>
      <c r="G116" s="2"/>
      <c r="H116" s="2"/>
      <c r="I116" s="2"/>
      <c r="J116" s="2"/>
      <c r="K116" s="56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3.5" hidden="false" customHeight="true" outlineLevel="0" collapsed="false">
      <c r="A117" s="45" t="n">
        <v>5</v>
      </c>
      <c r="B117" s="46" t="s">
        <v>108</v>
      </c>
      <c r="C117" s="46"/>
      <c r="D117" s="47" t="s">
        <v>37</v>
      </c>
      <c r="E117" s="48" t="s">
        <v>38</v>
      </c>
      <c r="F117" s="48" t="s">
        <v>38</v>
      </c>
      <c r="G117" s="2"/>
      <c r="H117" s="2"/>
      <c r="I117" s="2"/>
      <c r="J117" s="2"/>
      <c r="K117" s="56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3.5" hidden="false" customHeight="true" outlineLevel="0" collapsed="false">
      <c r="A118" s="50" t="s">
        <v>39</v>
      </c>
      <c r="B118" s="51" t="s">
        <v>109</v>
      </c>
      <c r="C118" s="51"/>
      <c r="D118" s="54"/>
      <c r="E118" s="53" t="n">
        <v>54.49</v>
      </c>
      <c r="F118" s="53" t="n">
        <v>54.49</v>
      </c>
      <c r="G118" s="2"/>
      <c r="H118" s="2"/>
      <c r="I118" s="2"/>
      <c r="J118" s="2"/>
      <c r="K118" s="56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3.5" hidden="false" customHeight="true" outlineLevel="0" collapsed="false">
      <c r="A119" s="50" t="s">
        <v>41</v>
      </c>
      <c r="B119" s="51" t="s">
        <v>110</v>
      </c>
      <c r="C119" s="51"/>
      <c r="D119" s="54"/>
      <c r="E119" s="53" t="n">
        <v>0</v>
      </c>
      <c r="F119" s="53" t="n">
        <v>0</v>
      </c>
      <c r="G119" s="2"/>
      <c r="H119" s="2"/>
      <c r="I119" s="2"/>
      <c r="J119" s="2"/>
      <c r="K119" s="56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3.5" hidden="false" customHeight="true" outlineLevel="0" collapsed="false">
      <c r="A120" s="50" t="s">
        <v>43</v>
      </c>
      <c r="B120" s="51" t="s">
        <v>111</v>
      </c>
      <c r="C120" s="51"/>
      <c r="D120" s="54"/>
      <c r="E120" s="53" t="n">
        <v>0</v>
      </c>
      <c r="F120" s="53" t="n">
        <v>0</v>
      </c>
      <c r="G120" s="2"/>
      <c r="H120" s="2"/>
      <c r="I120" s="2"/>
      <c r="J120" s="2"/>
      <c r="K120" s="56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3.5" hidden="false" customHeight="true" outlineLevel="0" collapsed="false">
      <c r="A121" s="50" t="s">
        <v>45</v>
      </c>
      <c r="B121" s="51" t="s">
        <v>112</v>
      </c>
      <c r="C121" s="51"/>
      <c r="D121" s="54"/>
      <c r="E121" s="53" t="n">
        <v>22.58</v>
      </c>
      <c r="F121" s="53" t="n">
        <v>22.58</v>
      </c>
      <c r="G121" s="2"/>
      <c r="H121" s="2"/>
      <c r="I121" s="2"/>
      <c r="J121" s="2"/>
      <c r="K121" s="56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3.5" hidden="false" customHeight="true" outlineLevel="0" collapsed="false">
      <c r="A122" s="59"/>
      <c r="B122" s="46" t="s">
        <v>113</v>
      </c>
      <c r="C122" s="46"/>
      <c r="D122" s="57"/>
      <c r="E122" s="58" t="n">
        <f aca="false">SUM(E118:E121)</f>
        <v>77.07</v>
      </c>
      <c r="F122" s="58" t="n">
        <f aca="false">SUM(F118:F121)</f>
        <v>77.07</v>
      </c>
      <c r="G122" s="2"/>
      <c r="H122" s="2"/>
      <c r="I122" s="2"/>
      <c r="J122" s="2"/>
      <c r="K122" s="56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3.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56"/>
      <c r="L123" s="56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3.5" hidden="false" customHeight="true" outlineLevel="0" collapsed="false">
      <c r="A124" s="4"/>
      <c r="B124" s="5" t="s">
        <v>114</v>
      </c>
      <c r="C124" s="5"/>
      <c r="D124" s="6"/>
      <c r="E124" s="5"/>
      <c r="F124" s="5"/>
      <c r="G124" s="2"/>
      <c r="H124" s="2"/>
      <c r="I124" s="2"/>
      <c r="J124" s="2"/>
      <c r="K124" s="2"/>
      <c r="L124" s="56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3.5" hidden="false" customHeight="true" outlineLevel="0" collapsed="false">
      <c r="A125" s="87" t="n">
        <v>6</v>
      </c>
      <c r="B125" s="46" t="s">
        <v>115</v>
      </c>
      <c r="C125" s="46"/>
      <c r="D125" s="47" t="s">
        <v>37</v>
      </c>
      <c r="E125" s="48" t="s">
        <v>38</v>
      </c>
      <c r="F125" s="48" t="s">
        <v>38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3.5" hidden="false" customHeight="true" outlineLevel="0" collapsed="false">
      <c r="A126" s="50" t="s">
        <v>39</v>
      </c>
      <c r="B126" s="51" t="s">
        <v>116</v>
      </c>
      <c r="C126" s="51"/>
      <c r="D126" s="54"/>
      <c r="E126" s="53" t="n">
        <f aca="false">(E46+E82+E92+E114+E122)*E127</f>
        <v>259.266241532848</v>
      </c>
      <c r="F126" s="53" t="n">
        <f aca="false">(F46+F82+F92+F114+F122)*F127</f>
        <v>293.229998700979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3.5" hidden="false" customHeight="true" outlineLevel="0" collapsed="false">
      <c r="A127" s="92" t="s">
        <v>117</v>
      </c>
      <c r="B127" s="93" t="s">
        <v>118</v>
      </c>
      <c r="C127" s="93"/>
      <c r="D127" s="54"/>
      <c r="E127" s="65" t="n">
        <v>0.0501</v>
      </c>
      <c r="F127" s="65" t="n">
        <v>0.0501</v>
      </c>
      <c r="G127" s="2"/>
      <c r="H127" s="2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</row>
    <row r="128" customFormat="false" ht="13.5" hidden="false" customHeight="true" outlineLevel="0" collapsed="false">
      <c r="A128" s="50" t="s">
        <v>41</v>
      </c>
      <c r="B128" s="51" t="s">
        <v>119</v>
      </c>
      <c r="C128" s="51"/>
      <c r="D128" s="54"/>
      <c r="E128" s="53" t="n">
        <f aca="false">(E46+E82+E92+E114+E122+E126)*E129</f>
        <v>186.394470499281</v>
      </c>
      <c r="F128" s="53" t="n">
        <f aca="false">(F46+F82+F92+F114+F122+F126)*F129</f>
        <v>210.81205952318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customFormat="false" ht="13.5" hidden="false" customHeight="true" outlineLevel="0" collapsed="false">
      <c r="A129" s="50" t="s">
        <v>120</v>
      </c>
      <c r="B129" s="51" t="s">
        <v>121</v>
      </c>
      <c r="C129" s="51"/>
      <c r="D129" s="54"/>
      <c r="E129" s="65" t="n">
        <v>0.0343</v>
      </c>
      <c r="F129" s="65" t="n">
        <v>0.0343</v>
      </c>
      <c r="G129" s="2"/>
      <c r="H129" s="2"/>
      <c r="I129" s="2"/>
      <c r="J129" s="94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3.5" hidden="false" customHeight="true" outlineLevel="0" collapsed="false">
      <c r="A130" s="50" t="s">
        <v>43</v>
      </c>
      <c r="B130" s="51" t="s">
        <v>122</v>
      </c>
      <c r="C130" s="51"/>
      <c r="D130" s="54" t="n">
        <f aca="false">SUM(D131:D133)</f>
        <v>0.0665</v>
      </c>
      <c r="E130" s="53" t="n">
        <f aca="false">SUM(E131:E133)</f>
        <v>400.3987862</v>
      </c>
      <c r="F130" s="53" t="n">
        <f aca="false">SUM(F131:F133)</f>
        <v>452.8508412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3.5" hidden="false" customHeight="true" outlineLevel="0" collapsed="false">
      <c r="A131" s="50" t="s">
        <v>123</v>
      </c>
      <c r="B131" s="51" t="s">
        <v>124</v>
      </c>
      <c r="C131" s="51"/>
      <c r="D131" s="54" t="n">
        <v>0.0365</v>
      </c>
      <c r="E131" s="53" t="n">
        <f aca="false">((E46+E82+E92+E114+E122+E126+E128)/(1-D130))*D131</f>
        <v>219.7677548</v>
      </c>
      <c r="F131" s="53" t="n">
        <f aca="false">((F46+F82+F92+F114+F122+F126+F128)/(1-D130))*D131</f>
        <v>248.5572286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3.5" hidden="false" customHeight="true" outlineLevel="0" collapsed="false">
      <c r="A132" s="50" t="s">
        <v>125</v>
      </c>
      <c r="B132" s="51" t="s">
        <v>126</v>
      </c>
      <c r="C132" s="51"/>
      <c r="D132" s="54" t="n">
        <v>0</v>
      </c>
      <c r="E132" s="53" t="n">
        <f aca="false">(E46+E82+E92+E114+E122+E126+E128)*D132</f>
        <v>0</v>
      </c>
      <c r="F132" s="53" t="n">
        <f aca="false">(F46+F82+F92+F114+F122+F126+F128)*E132</f>
        <v>0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3.5" hidden="false" customHeight="true" outlineLevel="0" collapsed="false">
      <c r="A133" s="50" t="s">
        <v>127</v>
      </c>
      <c r="B133" s="51" t="s">
        <v>128</v>
      </c>
      <c r="C133" s="51"/>
      <c r="D133" s="54" t="n">
        <v>0.03</v>
      </c>
      <c r="E133" s="53" t="n">
        <f aca="false">((E46+E82+E92+E114+E122+E126+E128)/(1-D130))*D133</f>
        <v>180.6310314</v>
      </c>
      <c r="F133" s="53" t="n">
        <f aca="false">((F46+F82+F92+F114+F122+F126+F128)/(1-D130))*D133</f>
        <v>204.2936126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3.5" hidden="false" customHeight="true" outlineLevel="0" collapsed="false">
      <c r="A134" s="45"/>
      <c r="B134" s="46" t="s">
        <v>51</v>
      </c>
      <c r="C134" s="46"/>
      <c r="D134" s="95" t="n">
        <f aca="false">SUM(D131:D133)</f>
        <v>0.0665</v>
      </c>
      <c r="E134" s="86" t="n">
        <f aca="false">SUM(E126:E130)</f>
        <v>846.14389823213</v>
      </c>
      <c r="F134" s="86" t="n">
        <f aca="false">SUM(F126:F130)</f>
        <v>956.977299424158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3.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3.5" hidden="false" customHeight="true" outlineLevel="0" collapsed="false">
      <c r="A136" s="3" t="s">
        <v>129</v>
      </c>
      <c r="B136" s="3"/>
      <c r="C136" s="3"/>
      <c r="D136" s="3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3.5" hidden="false" customHeight="true" outlineLevel="0" collapsed="false">
      <c r="A137" s="4"/>
      <c r="B137" s="96"/>
      <c r="C137" s="96"/>
      <c r="D137" s="96"/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3.5" hidden="false" customHeight="true" outlineLevel="0" collapsed="false">
      <c r="A138" s="97"/>
      <c r="B138" s="46" t="s">
        <v>130</v>
      </c>
      <c r="C138" s="46"/>
      <c r="D138" s="87"/>
      <c r="E138" s="47" t="s">
        <v>131</v>
      </c>
      <c r="F138" s="47" t="s">
        <v>131</v>
      </c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3.5" hidden="false" customHeight="true" outlineLevel="0" collapsed="false">
      <c r="A139" s="98" t="s">
        <v>39</v>
      </c>
      <c r="B139" s="51" t="s">
        <v>35</v>
      </c>
      <c r="C139" s="51"/>
      <c r="D139" s="99"/>
      <c r="E139" s="53" t="n">
        <f aca="false">E46</f>
        <v>2425.514</v>
      </c>
      <c r="F139" s="53" t="n">
        <f aca="false">F46</f>
        <v>2798.67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3.5" hidden="false" customHeight="true" outlineLevel="0" collapsed="false">
      <c r="A140" s="98" t="s">
        <v>41</v>
      </c>
      <c r="B140" s="51" t="s">
        <v>52</v>
      </c>
      <c r="C140" s="51"/>
      <c r="D140" s="99"/>
      <c r="E140" s="53" t="n">
        <f aca="false">E82</f>
        <v>2384.06891174864</v>
      </c>
      <c r="F140" s="53" t="n">
        <f aca="false">F82</f>
        <v>2644.4749904792</v>
      </c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3.5" hidden="false" customHeight="true" outlineLevel="0" collapsed="false">
      <c r="A141" s="98" t="s">
        <v>43</v>
      </c>
      <c r="B141" s="51" t="s">
        <v>82</v>
      </c>
      <c r="C141" s="51"/>
      <c r="D141" s="99"/>
      <c r="E141" s="53" t="n">
        <f aca="false">E92</f>
        <v>205.611941746536</v>
      </c>
      <c r="F141" s="53" t="n">
        <f aca="false">F92</f>
        <v>237.24454816908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3.5" hidden="false" customHeight="true" outlineLevel="0" collapsed="false">
      <c r="A142" s="98" t="s">
        <v>45</v>
      </c>
      <c r="B142" s="51" t="s">
        <v>90</v>
      </c>
      <c r="C142" s="51"/>
      <c r="D142" s="99"/>
      <c r="E142" s="53" t="n">
        <f aca="false">E114</f>
        <v>82.7100274</v>
      </c>
      <c r="F142" s="53" t="n">
        <f aca="false">F114</f>
        <v>95.434647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3.5" hidden="false" customHeight="true" outlineLevel="0" collapsed="false">
      <c r="A143" s="98" t="s">
        <v>47</v>
      </c>
      <c r="B143" s="51" t="s">
        <v>107</v>
      </c>
      <c r="C143" s="51"/>
      <c r="D143" s="99"/>
      <c r="E143" s="53" t="n">
        <f aca="false">E122</f>
        <v>77.07</v>
      </c>
      <c r="F143" s="53" t="n">
        <f aca="false">F122</f>
        <v>77.07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3.5" hidden="false" customHeight="true" outlineLevel="0" collapsed="false">
      <c r="A144" s="46" t="s">
        <v>132</v>
      </c>
      <c r="B144" s="46"/>
      <c r="C144" s="46"/>
      <c r="D144" s="100"/>
      <c r="E144" s="86" t="n">
        <f aca="false">SUM(E139:E143)</f>
        <v>5174.97488089518</v>
      </c>
      <c r="F144" s="86" t="n">
        <f aca="false">SUM(F139:F143)</f>
        <v>5852.89418564828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3.5" hidden="false" customHeight="true" outlineLevel="0" collapsed="false">
      <c r="A145" s="98" t="s">
        <v>49</v>
      </c>
      <c r="B145" s="51" t="s">
        <v>114</v>
      </c>
      <c r="C145" s="51"/>
      <c r="D145" s="99"/>
      <c r="E145" s="53" t="n">
        <f aca="false">E134</f>
        <v>846.14389823213</v>
      </c>
      <c r="F145" s="53" t="n">
        <f aca="false">F134</f>
        <v>956.977299424158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3.5" hidden="false" customHeight="true" outlineLevel="0" collapsed="false">
      <c r="A146" s="46" t="s">
        <v>133</v>
      </c>
      <c r="B146" s="46"/>
      <c r="C146" s="46"/>
      <c r="D146" s="100"/>
      <c r="E146" s="86" t="n">
        <f aca="false">SUM(E144:E145)</f>
        <v>6021.11877912731</v>
      </c>
      <c r="F146" s="86" t="n">
        <f aca="false">SUM(F144:F145)</f>
        <v>6809.87148507244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3.5" hidden="false" customHeight="true" outlineLevel="0" collapsed="false">
      <c r="A147" s="4"/>
      <c r="B147" s="5"/>
      <c r="C147" s="5"/>
      <c r="D147" s="5"/>
      <c r="E147" s="6"/>
      <c r="F147" s="5"/>
      <c r="G147" s="5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3.5" hidden="false" customHeight="true" outlineLevel="0" collapsed="false">
      <c r="A148" s="101" t="s">
        <v>134</v>
      </c>
      <c r="B148" s="101"/>
      <c r="C148" s="101"/>
      <c r="D148" s="101"/>
      <c r="E148" s="101"/>
      <c r="F148" s="108"/>
      <c r="G148" s="10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3.5" hidden="false" customHeight="true" outlineLevel="0" collapsed="false">
      <c r="A149" s="4"/>
      <c r="B149" s="5"/>
      <c r="C149" s="5"/>
      <c r="D149" s="5"/>
      <c r="E149" s="6"/>
      <c r="F149" s="5"/>
      <c r="G149" s="5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25.5" hidden="false" customHeight="true" outlineLevel="0" collapsed="false">
      <c r="A150" s="102" t="s">
        <v>26</v>
      </c>
      <c r="B150" s="33" t="s">
        <v>135</v>
      </c>
      <c r="C150" s="102" t="s">
        <v>204</v>
      </c>
      <c r="D150" s="102" t="s">
        <v>182</v>
      </c>
      <c r="E150" s="102" t="s">
        <v>139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13.5" hidden="false" customHeight="true" outlineLevel="0" collapsed="false">
      <c r="A151" s="50" t="n">
        <v>1</v>
      </c>
      <c r="B151" s="128" t="n">
        <f aca="false">E146</f>
        <v>6021.118779</v>
      </c>
      <c r="C151" s="105" t="n">
        <v>1</v>
      </c>
      <c r="D151" s="103" t="n">
        <f aca="false">E146*C151</f>
        <v>6021.118779</v>
      </c>
      <c r="E151" s="103" t="n">
        <f aca="false">D151*12</f>
        <v>72253.425348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3.5" hidden="false" customHeight="true" outlineLevel="0" collapsed="false">
      <c r="A152" s="50" t="n">
        <v>2</v>
      </c>
      <c r="B152" s="128" t="n">
        <f aca="false">F146</f>
        <v>6809.871485</v>
      </c>
      <c r="C152" s="105" t="n">
        <v>1</v>
      </c>
      <c r="D152" s="103" t="n">
        <f aca="false">F146*C152</f>
        <v>6809.871485</v>
      </c>
      <c r="E152" s="103" t="n">
        <f aca="false">D152*12</f>
        <v>81718.45782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3.5" hidden="false" customHeight="true" outlineLevel="0" collapsed="false">
      <c r="A153" s="45"/>
      <c r="B153" s="128"/>
      <c r="C153" s="86"/>
      <c r="D153" s="86" t="n">
        <f aca="false">SUM(D151+D152)</f>
        <v>12830.99026</v>
      </c>
      <c r="E153" s="107" t="n">
        <f aca="false">SUM(E151:E152)</f>
        <v>153971.8832</v>
      </c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customFormat="false" ht="13.5" hidden="false" customHeight="true" outlineLevel="0" collapsed="false">
      <c r="A154" s="5"/>
      <c r="B154" s="5"/>
      <c r="C154" s="5"/>
      <c r="D154" s="5"/>
      <c r="E154" s="5"/>
      <c r="F154" s="5"/>
      <c r="G154" s="5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customFormat="false" ht="13.5" hidden="false" customHeight="true" outlineLevel="0" collapsed="false">
      <c r="A155" s="5"/>
      <c r="B155" s="108"/>
      <c r="C155" s="5"/>
      <c r="D155" s="5"/>
      <c r="E155" s="5"/>
      <c r="F155" s="5"/>
      <c r="G155" s="5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customFormat="false" ht="13.5" hidden="false" customHeight="true" outlineLevel="0" collapsed="false">
      <c r="A156" s="5"/>
      <c r="B156" s="5"/>
      <c r="C156" s="5"/>
      <c r="D156" s="5"/>
      <c r="E156" s="5"/>
      <c r="F156" s="5"/>
      <c r="G156" s="5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customFormat="false" ht="13.5" hidden="false" customHeight="true" outlineLevel="0" collapsed="false">
      <c r="A157" s="5"/>
      <c r="B157" s="5"/>
      <c r="C157" s="5"/>
      <c r="D157" s="5"/>
      <c r="E157" s="5"/>
      <c r="F157" s="5"/>
      <c r="G157" s="5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customFormat="false" ht="13.5" hidden="false" customHeight="true" outlineLevel="0" collapsed="false">
      <c r="A158" s="5"/>
      <c r="B158" s="5"/>
      <c r="C158" s="5"/>
      <c r="D158" s="5"/>
      <c r="E158" s="5"/>
      <c r="F158" s="5"/>
      <c r="G158" s="5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customFormat="false" ht="13.5" hidden="false" customHeight="true" outlineLevel="0" collapsed="false">
      <c r="A159" s="5"/>
      <c r="B159" s="5"/>
      <c r="C159" s="5"/>
      <c r="D159" s="5"/>
      <c r="E159" s="5"/>
      <c r="F159" s="5"/>
      <c r="G159" s="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customFormat="false" ht="13.5" hidden="false" customHeight="true" outlineLevel="0" collapsed="false">
      <c r="A160" s="5"/>
      <c r="B160" s="5"/>
      <c r="C160" s="5"/>
      <c r="D160" s="5"/>
      <c r="E160" s="5"/>
      <c r="F160" s="5"/>
      <c r="G160" s="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customFormat="false" ht="13.5" hidden="false" customHeight="true" outlineLevel="0" collapsed="false">
      <c r="A161" s="5"/>
      <c r="B161" s="5"/>
      <c r="C161" s="5"/>
      <c r="D161" s="5"/>
      <c r="E161" s="5"/>
      <c r="F161" s="5"/>
      <c r="G161" s="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customFormat="false" ht="13.5" hidden="false" customHeight="true" outlineLevel="0" collapsed="false">
      <c r="A162" s="5"/>
      <c r="B162" s="5"/>
      <c r="C162" s="5"/>
      <c r="D162" s="5"/>
      <c r="E162" s="5"/>
      <c r="F162" s="5"/>
      <c r="G162" s="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customFormat="false" ht="13.5" hidden="false" customHeight="true" outlineLevel="0" collapsed="false">
      <c r="A163" s="5"/>
      <c r="B163" s="5"/>
      <c r="C163" s="5"/>
      <c r="D163" s="5"/>
      <c r="E163" s="5"/>
      <c r="F163" s="5"/>
      <c r="G163" s="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customFormat="false" ht="13.5" hidden="false" customHeight="true" outlineLevel="0" collapsed="false">
      <c r="A164" s="5"/>
      <c r="B164" s="5"/>
      <c r="C164" s="5"/>
      <c r="D164" s="5"/>
      <c r="E164" s="5"/>
      <c r="F164" s="5"/>
      <c r="G164" s="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customFormat="false" ht="13.5" hidden="false" customHeight="true" outlineLevel="0" collapsed="false">
      <c r="A165" s="5"/>
      <c r="B165" s="5"/>
      <c r="C165" s="5"/>
      <c r="D165" s="5"/>
      <c r="E165" s="5"/>
      <c r="F165" s="5"/>
      <c r="G165" s="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customFormat="false" ht="13.5" hidden="false" customHeight="true" outlineLevel="0" collapsed="false">
      <c r="A166" s="5"/>
      <c r="B166" s="5"/>
      <c r="C166" s="5"/>
      <c r="D166" s="5"/>
      <c r="E166" s="5"/>
      <c r="F166" s="5"/>
      <c r="G166" s="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customFormat="false" ht="13.5" hidden="false" customHeight="true" outlineLevel="0" collapsed="false">
      <c r="A167" s="5"/>
      <c r="B167" s="5"/>
      <c r="C167" s="5"/>
      <c r="D167" s="5"/>
      <c r="E167" s="5"/>
      <c r="F167" s="5"/>
      <c r="G167" s="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customFormat="false" ht="13.5" hidden="false" customHeight="true" outlineLevel="0" collapsed="false">
      <c r="A168" s="5"/>
      <c r="B168" s="5"/>
      <c r="C168" s="5"/>
      <c r="D168" s="5"/>
      <c r="E168" s="5"/>
      <c r="F168" s="5"/>
      <c r="G168" s="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customFormat="false" ht="13.5" hidden="false" customHeight="true" outlineLevel="0" collapsed="false">
      <c r="A169" s="5"/>
      <c r="B169" s="5"/>
      <c r="C169" s="5"/>
      <c r="D169" s="5"/>
      <c r="E169" s="5"/>
      <c r="F169" s="5"/>
      <c r="G169" s="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customFormat="false" ht="13.5" hidden="false" customHeight="true" outlineLevel="0" collapsed="false">
      <c r="A170" s="5"/>
      <c r="B170" s="5"/>
      <c r="C170" s="5"/>
      <c r="D170" s="5"/>
      <c r="E170" s="5"/>
      <c r="F170" s="5"/>
      <c r="G170" s="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customFormat="false" ht="13.5" hidden="false" customHeight="true" outlineLevel="0" collapsed="false">
      <c r="A171" s="5"/>
      <c r="B171" s="5"/>
      <c r="C171" s="5"/>
      <c r="D171" s="5"/>
      <c r="E171" s="5"/>
      <c r="F171" s="5"/>
      <c r="G171" s="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customFormat="false" ht="13.5" hidden="false" customHeight="true" outlineLevel="0" collapsed="false">
      <c r="A172" s="5"/>
      <c r="B172" s="5"/>
      <c r="C172" s="5"/>
      <c r="D172" s="5"/>
      <c r="E172" s="5"/>
      <c r="F172" s="5"/>
      <c r="G172" s="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customFormat="false" ht="13.5" hidden="false" customHeight="true" outlineLevel="0" collapsed="false">
      <c r="A173" s="5"/>
      <c r="B173" s="5"/>
      <c r="C173" s="5"/>
      <c r="D173" s="5"/>
      <c r="E173" s="5"/>
      <c r="F173" s="5"/>
      <c r="G173" s="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customFormat="false" ht="13.5" hidden="false" customHeight="true" outlineLevel="0" collapsed="false">
      <c r="A174" s="5"/>
      <c r="B174" s="5"/>
      <c r="C174" s="5"/>
      <c r="D174" s="5"/>
      <c r="E174" s="5"/>
      <c r="F174" s="5"/>
      <c r="G174" s="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customFormat="false" ht="13.5" hidden="false" customHeight="true" outlineLevel="0" collapsed="false">
      <c r="A175" s="5"/>
      <c r="B175" s="5"/>
      <c r="C175" s="5"/>
      <c r="D175" s="5"/>
      <c r="E175" s="5"/>
      <c r="F175" s="5"/>
      <c r="G175" s="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customFormat="false" ht="13.5" hidden="false" customHeight="true" outlineLevel="0" collapsed="false">
      <c r="A176" s="5"/>
      <c r="B176" s="5"/>
      <c r="C176" s="5"/>
      <c r="D176" s="5"/>
      <c r="E176" s="5"/>
      <c r="F176" s="5"/>
      <c r="G176" s="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customFormat="false" ht="13.5" hidden="false" customHeight="true" outlineLevel="0" collapsed="false">
      <c r="A177" s="5"/>
      <c r="B177" s="5"/>
      <c r="C177" s="5"/>
      <c r="D177" s="5"/>
      <c r="E177" s="5"/>
      <c r="F177" s="5"/>
      <c r="G177" s="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customFormat="false" ht="13.5" hidden="false" customHeight="true" outlineLevel="0" collapsed="false">
      <c r="A178" s="5"/>
      <c r="B178" s="5"/>
      <c r="C178" s="5"/>
      <c r="D178" s="5"/>
      <c r="E178" s="5"/>
      <c r="F178" s="5"/>
      <c r="G178" s="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customFormat="false" ht="13.5" hidden="false" customHeight="true" outlineLevel="0" collapsed="false">
      <c r="A179" s="5"/>
      <c r="B179" s="5"/>
      <c r="C179" s="5"/>
      <c r="D179" s="5"/>
      <c r="E179" s="5"/>
      <c r="F179" s="5"/>
      <c r="G179" s="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customFormat="false" ht="13.5" hidden="false" customHeight="true" outlineLevel="0" collapsed="false">
      <c r="A180" s="5"/>
      <c r="B180" s="5"/>
      <c r="C180" s="5"/>
      <c r="D180" s="5"/>
      <c r="E180" s="5"/>
      <c r="F180" s="5"/>
      <c r="G180" s="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customFormat="false" ht="13.5" hidden="false" customHeight="true" outlineLevel="0" collapsed="false">
      <c r="A181" s="5"/>
      <c r="B181" s="5"/>
      <c r="C181" s="5"/>
      <c r="D181" s="5"/>
      <c r="E181" s="5"/>
      <c r="F181" s="5"/>
      <c r="G181" s="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customFormat="false" ht="13.5" hidden="false" customHeight="true" outlineLevel="0" collapsed="false">
      <c r="A182" s="5"/>
      <c r="B182" s="5"/>
      <c r="C182" s="5"/>
      <c r="D182" s="5"/>
      <c r="E182" s="5"/>
      <c r="F182" s="5"/>
      <c r="G182" s="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customFormat="false" ht="13.5" hidden="false" customHeight="true" outlineLevel="0" collapsed="false">
      <c r="A183" s="5"/>
      <c r="B183" s="5"/>
      <c r="C183" s="5"/>
      <c r="D183" s="5"/>
      <c r="E183" s="5"/>
      <c r="F183" s="5"/>
      <c r="G183" s="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customFormat="false" ht="13.5" hidden="false" customHeight="true" outlineLevel="0" collapsed="false">
      <c r="A184" s="5"/>
      <c r="B184" s="5"/>
      <c r="C184" s="5"/>
      <c r="D184" s="5"/>
      <c r="E184" s="5"/>
      <c r="F184" s="5"/>
      <c r="G184" s="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customFormat="false" ht="13.5" hidden="false" customHeight="true" outlineLevel="0" collapsed="false">
      <c r="A185" s="5"/>
      <c r="B185" s="5"/>
      <c r="C185" s="5"/>
      <c r="D185" s="5"/>
      <c r="E185" s="5"/>
      <c r="F185" s="5"/>
      <c r="G185" s="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customFormat="false" ht="13.5" hidden="false" customHeight="true" outlineLevel="0" collapsed="false">
      <c r="A186" s="5"/>
      <c r="B186" s="5"/>
      <c r="C186" s="5"/>
      <c r="D186" s="5"/>
      <c r="E186" s="5"/>
      <c r="F186" s="5"/>
      <c r="G186" s="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customFormat="false" ht="13.5" hidden="false" customHeight="true" outlineLevel="0" collapsed="false">
      <c r="A187" s="5"/>
      <c r="B187" s="5"/>
      <c r="C187" s="5"/>
      <c r="D187" s="5"/>
      <c r="E187" s="5"/>
      <c r="F187" s="5"/>
      <c r="G187" s="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customFormat="false" ht="13.5" hidden="false" customHeight="true" outlineLevel="0" collapsed="false">
      <c r="A188" s="5"/>
      <c r="B188" s="5"/>
      <c r="C188" s="5"/>
      <c r="D188" s="5"/>
      <c r="E188" s="5"/>
      <c r="F188" s="5"/>
      <c r="G188" s="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customFormat="false" ht="13.5" hidden="false" customHeight="true" outlineLevel="0" collapsed="false">
      <c r="A189" s="5"/>
      <c r="B189" s="5"/>
      <c r="C189" s="5"/>
      <c r="D189" s="5"/>
      <c r="E189" s="5"/>
      <c r="F189" s="5"/>
      <c r="G189" s="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customFormat="false" ht="13.5" hidden="false" customHeight="true" outlineLevel="0" collapsed="false">
      <c r="A190" s="5"/>
      <c r="B190" s="5"/>
      <c r="C190" s="5"/>
      <c r="D190" s="5"/>
      <c r="E190" s="5"/>
      <c r="F190" s="5"/>
      <c r="G190" s="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customFormat="false" ht="13.5" hidden="false" customHeight="true" outlineLevel="0" collapsed="false">
      <c r="A191" s="5"/>
      <c r="B191" s="5"/>
      <c r="C191" s="5"/>
      <c r="D191" s="5"/>
      <c r="E191" s="5"/>
      <c r="F191" s="5"/>
      <c r="G191" s="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customFormat="false" ht="13.5" hidden="false" customHeight="true" outlineLevel="0" collapsed="false">
      <c r="A192" s="5"/>
      <c r="B192" s="5"/>
      <c r="C192" s="5"/>
      <c r="D192" s="5"/>
      <c r="E192" s="5"/>
      <c r="F192" s="5"/>
      <c r="G192" s="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customFormat="false" ht="13.5" hidden="false" customHeight="true" outlineLevel="0" collapsed="false">
      <c r="A193" s="5"/>
      <c r="B193" s="5"/>
      <c r="C193" s="5"/>
      <c r="D193" s="5"/>
      <c r="E193" s="5"/>
      <c r="F193" s="5"/>
      <c r="G193" s="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customFormat="false" ht="13.5" hidden="false" customHeight="true" outlineLevel="0" collapsed="false">
      <c r="A194" s="5"/>
      <c r="B194" s="5"/>
      <c r="C194" s="5"/>
      <c r="D194" s="5"/>
      <c r="E194" s="5"/>
      <c r="F194" s="5"/>
      <c r="G194" s="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customFormat="false" ht="13.5" hidden="false" customHeight="true" outlineLevel="0" collapsed="false">
      <c r="A195" s="5"/>
      <c r="B195" s="5"/>
      <c r="C195" s="5"/>
      <c r="D195" s="5"/>
      <c r="E195" s="5"/>
      <c r="F195" s="5"/>
      <c r="G195" s="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customFormat="false" ht="13.5" hidden="false" customHeight="true" outlineLevel="0" collapsed="false">
      <c r="A196" s="5"/>
      <c r="B196" s="5"/>
      <c r="C196" s="5"/>
      <c r="D196" s="5"/>
      <c r="E196" s="5"/>
      <c r="F196" s="5"/>
      <c r="G196" s="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customFormat="false" ht="13.5" hidden="false" customHeight="true" outlineLevel="0" collapsed="false">
      <c r="A197" s="5"/>
      <c r="B197" s="5"/>
      <c r="C197" s="5"/>
      <c r="D197" s="5"/>
      <c r="E197" s="5"/>
      <c r="F197" s="5"/>
      <c r="G197" s="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customFormat="false" ht="13.5" hidden="false" customHeight="true" outlineLevel="0" collapsed="false">
      <c r="A198" s="5"/>
      <c r="B198" s="5"/>
      <c r="C198" s="5"/>
      <c r="D198" s="5"/>
      <c r="E198" s="5"/>
      <c r="F198" s="5"/>
      <c r="G198" s="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customFormat="false" ht="13.5" hidden="false" customHeight="true" outlineLevel="0" collapsed="false">
      <c r="A199" s="5"/>
      <c r="B199" s="5"/>
      <c r="C199" s="5"/>
      <c r="D199" s="5"/>
      <c r="E199" s="5"/>
      <c r="F199" s="5"/>
      <c r="G199" s="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customFormat="false" ht="13.5" hidden="false" customHeight="true" outlineLevel="0" collapsed="false">
      <c r="A200" s="5"/>
      <c r="B200" s="5"/>
      <c r="C200" s="5"/>
      <c r="D200" s="5"/>
      <c r="E200" s="5"/>
      <c r="F200" s="5"/>
      <c r="G200" s="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customFormat="false" ht="13.5" hidden="false" customHeight="true" outlineLevel="0" collapsed="false">
      <c r="A201" s="5"/>
      <c r="B201" s="5"/>
      <c r="C201" s="5"/>
      <c r="D201" s="5"/>
      <c r="E201" s="5"/>
      <c r="F201" s="5"/>
      <c r="G201" s="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customFormat="false" ht="13.5" hidden="false" customHeight="true" outlineLevel="0" collapsed="false">
      <c r="A202" s="5"/>
      <c r="B202" s="5"/>
      <c r="C202" s="5"/>
      <c r="D202" s="5"/>
      <c r="E202" s="5"/>
      <c r="F202" s="5"/>
      <c r="G202" s="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customFormat="false" ht="13.5" hidden="false" customHeight="true" outlineLevel="0" collapsed="false">
      <c r="A203" s="5"/>
      <c r="B203" s="5"/>
      <c r="C203" s="5"/>
      <c r="D203" s="5"/>
      <c r="E203" s="5"/>
      <c r="F203" s="5"/>
      <c r="G203" s="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customFormat="false" ht="13.5" hidden="false" customHeight="true" outlineLevel="0" collapsed="false">
      <c r="A204" s="5"/>
      <c r="B204" s="5"/>
      <c r="C204" s="5"/>
      <c r="D204" s="5"/>
      <c r="E204" s="5"/>
      <c r="F204" s="5"/>
      <c r="G204" s="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customFormat="false" ht="13.5" hidden="false" customHeight="true" outlineLevel="0" collapsed="false">
      <c r="A205" s="5"/>
      <c r="B205" s="5"/>
      <c r="C205" s="5"/>
      <c r="D205" s="5"/>
      <c r="E205" s="5"/>
      <c r="F205" s="5"/>
      <c r="G205" s="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customFormat="false" ht="13.5" hidden="false" customHeight="true" outlineLevel="0" collapsed="false">
      <c r="A206" s="5"/>
      <c r="B206" s="5"/>
      <c r="C206" s="5"/>
      <c r="D206" s="5"/>
      <c r="E206" s="5"/>
      <c r="F206" s="5"/>
      <c r="G206" s="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customFormat="false" ht="13.5" hidden="false" customHeight="true" outlineLevel="0" collapsed="false">
      <c r="A207" s="5"/>
      <c r="B207" s="5"/>
      <c r="C207" s="5"/>
      <c r="D207" s="5"/>
      <c r="E207" s="5"/>
      <c r="F207" s="5"/>
      <c r="G207" s="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customFormat="false" ht="13.5" hidden="false" customHeight="true" outlineLevel="0" collapsed="false">
      <c r="A208" s="5"/>
      <c r="B208" s="5"/>
      <c r="C208" s="5"/>
      <c r="D208" s="5"/>
      <c r="E208" s="5"/>
      <c r="F208" s="5"/>
      <c r="G208" s="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customFormat="false" ht="13.5" hidden="false" customHeight="true" outlineLevel="0" collapsed="false">
      <c r="A209" s="5"/>
      <c r="B209" s="5"/>
      <c r="C209" s="5"/>
      <c r="D209" s="5"/>
      <c r="E209" s="5"/>
      <c r="F209" s="5"/>
      <c r="G209" s="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customFormat="false" ht="13.5" hidden="false" customHeight="true" outlineLevel="0" collapsed="false">
      <c r="A210" s="5"/>
      <c r="B210" s="5"/>
      <c r="C210" s="5"/>
      <c r="D210" s="5"/>
      <c r="E210" s="5"/>
      <c r="F210" s="5"/>
      <c r="G210" s="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customFormat="false" ht="13.5" hidden="false" customHeight="true" outlineLevel="0" collapsed="false">
      <c r="A211" s="5"/>
      <c r="B211" s="5"/>
      <c r="C211" s="5"/>
      <c r="D211" s="5"/>
      <c r="E211" s="5"/>
      <c r="F211" s="5"/>
      <c r="G211" s="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customFormat="false" ht="13.5" hidden="false" customHeight="true" outlineLevel="0" collapsed="false">
      <c r="A212" s="5"/>
      <c r="B212" s="5"/>
      <c r="C212" s="5"/>
      <c r="D212" s="5"/>
      <c r="E212" s="5"/>
      <c r="F212" s="5"/>
      <c r="G212" s="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customFormat="false" ht="13.5" hidden="false" customHeight="true" outlineLevel="0" collapsed="false">
      <c r="A213" s="5"/>
      <c r="B213" s="5"/>
      <c r="C213" s="5"/>
      <c r="D213" s="5"/>
      <c r="E213" s="5"/>
      <c r="F213" s="5"/>
      <c r="G213" s="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customFormat="false" ht="13.5" hidden="false" customHeight="true" outlineLevel="0" collapsed="false">
      <c r="A214" s="5"/>
      <c r="B214" s="5"/>
      <c r="C214" s="5"/>
      <c r="D214" s="5"/>
      <c r="E214" s="5"/>
      <c r="F214" s="5"/>
      <c r="G214" s="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customFormat="false" ht="13.5" hidden="false" customHeight="true" outlineLevel="0" collapsed="false">
      <c r="A215" s="5"/>
      <c r="B215" s="5"/>
      <c r="C215" s="5"/>
      <c r="D215" s="5"/>
      <c r="E215" s="5"/>
      <c r="F215" s="5"/>
      <c r="G215" s="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customFormat="false" ht="13.5" hidden="false" customHeight="true" outlineLevel="0" collapsed="false">
      <c r="A216" s="5"/>
      <c r="B216" s="5"/>
      <c r="C216" s="5"/>
      <c r="D216" s="5"/>
      <c r="E216" s="5"/>
      <c r="F216" s="5"/>
      <c r="G216" s="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customFormat="false" ht="13.5" hidden="false" customHeight="true" outlineLevel="0" collapsed="false">
      <c r="A217" s="5"/>
      <c r="B217" s="5"/>
      <c r="C217" s="5"/>
      <c r="D217" s="5"/>
      <c r="E217" s="5"/>
      <c r="F217" s="5"/>
      <c r="G217" s="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customFormat="false" ht="13.5" hidden="false" customHeight="true" outlineLevel="0" collapsed="false">
      <c r="A218" s="5"/>
      <c r="B218" s="5"/>
      <c r="C218" s="5"/>
      <c r="D218" s="5"/>
      <c r="E218" s="5"/>
      <c r="F218" s="5"/>
      <c r="G218" s="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customFormat="false" ht="13.5" hidden="false" customHeight="true" outlineLevel="0" collapsed="false">
      <c r="A219" s="5"/>
      <c r="B219" s="5"/>
      <c r="C219" s="5"/>
      <c r="D219" s="5"/>
      <c r="E219" s="5"/>
      <c r="F219" s="5"/>
      <c r="G219" s="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customFormat="false" ht="13.5" hidden="false" customHeight="true" outlineLevel="0" collapsed="false">
      <c r="A220" s="5"/>
      <c r="B220" s="5"/>
      <c r="C220" s="5"/>
      <c r="D220" s="5"/>
      <c r="E220" s="5"/>
      <c r="F220" s="5"/>
      <c r="G220" s="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customFormat="false" ht="13.5" hidden="false" customHeight="true" outlineLevel="0" collapsed="false">
      <c r="A221" s="5"/>
      <c r="B221" s="5"/>
      <c r="C221" s="5"/>
      <c r="D221" s="5"/>
      <c r="E221" s="5"/>
      <c r="F221" s="5"/>
      <c r="G221" s="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customFormat="false" ht="13.5" hidden="false" customHeight="true" outlineLevel="0" collapsed="false">
      <c r="A222" s="5"/>
      <c r="B222" s="5"/>
      <c r="C222" s="5"/>
      <c r="D222" s="5"/>
      <c r="E222" s="5"/>
      <c r="F222" s="5"/>
      <c r="G222" s="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customFormat="false" ht="13.5" hidden="false" customHeight="true" outlineLevel="0" collapsed="false">
      <c r="A223" s="5"/>
      <c r="B223" s="5"/>
      <c r="C223" s="5"/>
      <c r="D223" s="5"/>
      <c r="E223" s="5"/>
      <c r="F223" s="5"/>
      <c r="G223" s="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customFormat="false" ht="13.5" hidden="false" customHeight="true" outlineLevel="0" collapsed="false">
      <c r="A224" s="5"/>
      <c r="B224" s="5"/>
      <c r="C224" s="5"/>
      <c r="D224" s="5"/>
      <c r="E224" s="5"/>
      <c r="F224" s="5"/>
      <c r="G224" s="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customFormat="false" ht="13.5" hidden="false" customHeight="true" outlineLevel="0" collapsed="false">
      <c r="A225" s="5"/>
      <c r="B225" s="5"/>
      <c r="C225" s="5"/>
      <c r="D225" s="5"/>
      <c r="E225" s="5"/>
      <c r="F225" s="5"/>
      <c r="G225" s="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customFormat="false" ht="13.5" hidden="false" customHeight="true" outlineLevel="0" collapsed="false">
      <c r="A226" s="5"/>
      <c r="B226" s="5"/>
      <c r="C226" s="5"/>
      <c r="D226" s="5"/>
      <c r="E226" s="5"/>
      <c r="F226" s="5"/>
      <c r="G226" s="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customFormat="false" ht="13.5" hidden="false" customHeight="true" outlineLevel="0" collapsed="false">
      <c r="A227" s="5"/>
      <c r="B227" s="5"/>
      <c r="C227" s="5"/>
      <c r="D227" s="5"/>
      <c r="E227" s="5"/>
      <c r="F227" s="5"/>
      <c r="G227" s="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customFormat="false" ht="13.5" hidden="false" customHeight="true" outlineLevel="0" collapsed="false">
      <c r="A228" s="5"/>
      <c r="B228" s="5"/>
      <c r="C228" s="5"/>
      <c r="D228" s="5"/>
      <c r="E228" s="5"/>
      <c r="F228" s="5"/>
      <c r="G228" s="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customFormat="false" ht="13.5" hidden="false" customHeight="true" outlineLevel="0" collapsed="false">
      <c r="A229" s="5"/>
      <c r="B229" s="5"/>
      <c r="C229" s="5"/>
      <c r="D229" s="5"/>
      <c r="E229" s="5"/>
      <c r="F229" s="5"/>
      <c r="G229" s="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customFormat="false" ht="13.5" hidden="false" customHeight="true" outlineLevel="0" collapsed="false">
      <c r="A230" s="5"/>
      <c r="B230" s="5"/>
      <c r="C230" s="5"/>
      <c r="D230" s="5"/>
      <c r="E230" s="5"/>
      <c r="F230" s="5"/>
      <c r="G230" s="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customFormat="false" ht="13.5" hidden="false" customHeight="true" outlineLevel="0" collapsed="false">
      <c r="A231" s="5"/>
      <c r="B231" s="5"/>
      <c r="C231" s="5"/>
      <c r="D231" s="5"/>
      <c r="E231" s="5"/>
      <c r="F231" s="5"/>
      <c r="G231" s="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customFormat="false" ht="13.5" hidden="false" customHeight="true" outlineLevel="0" collapsed="false">
      <c r="A232" s="5"/>
      <c r="B232" s="5"/>
      <c r="C232" s="5"/>
      <c r="D232" s="5"/>
      <c r="E232" s="5"/>
      <c r="F232" s="5"/>
      <c r="G232" s="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customFormat="false" ht="13.5" hidden="false" customHeight="true" outlineLevel="0" collapsed="false">
      <c r="A233" s="5"/>
      <c r="B233" s="5"/>
      <c r="C233" s="5"/>
      <c r="D233" s="5"/>
      <c r="E233" s="5"/>
      <c r="F233" s="5"/>
      <c r="G233" s="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customFormat="false" ht="13.5" hidden="false" customHeight="true" outlineLevel="0" collapsed="false">
      <c r="A234" s="5"/>
      <c r="B234" s="5"/>
      <c r="C234" s="5"/>
      <c r="D234" s="5"/>
      <c r="E234" s="5"/>
      <c r="F234" s="5"/>
      <c r="G234" s="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customFormat="false" ht="13.5" hidden="false" customHeight="true" outlineLevel="0" collapsed="false">
      <c r="A235" s="5"/>
      <c r="B235" s="5"/>
      <c r="C235" s="5"/>
      <c r="D235" s="5"/>
      <c r="E235" s="5"/>
      <c r="F235" s="5"/>
      <c r="G235" s="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customFormat="false" ht="13.5" hidden="false" customHeight="true" outlineLevel="0" collapsed="false">
      <c r="A236" s="5"/>
      <c r="B236" s="5"/>
      <c r="C236" s="5"/>
      <c r="D236" s="5"/>
      <c r="E236" s="5"/>
      <c r="F236" s="5"/>
      <c r="G236" s="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customFormat="false" ht="13.5" hidden="false" customHeight="true" outlineLevel="0" collapsed="false">
      <c r="A237" s="5"/>
      <c r="B237" s="5"/>
      <c r="C237" s="5"/>
      <c r="D237" s="5"/>
      <c r="E237" s="5"/>
      <c r="F237" s="5"/>
      <c r="G237" s="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customFormat="false" ht="13.5" hidden="false" customHeight="true" outlineLevel="0" collapsed="false">
      <c r="A238" s="5"/>
      <c r="B238" s="5"/>
      <c r="C238" s="5"/>
      <c r="D238" s="5"/>
      <c r="E238" s="5"/>
      <c r="F238" s="5"/>
      <c r="G238" s="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customFormat="false" ht="13.5" hidden="false" customHeight="true" outlineLevel="0" collapsed="false">
      <c r="A239" s="5"/>
      <c r="B239" s="5"/>
      <c r="C239" s="5"/>
      <c r="D239" s="5"/>
      <c r="E239" s="5"/>
      <c r="F239" s="5"/>
      <c r="G239" s="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customFormat="false" ht="13.5" hidden="false" customHeight="true" outlineLevel="0" collapsed="false">
      <c r="A240" s="5"/>
      <c r="B240" s="5"/>
      <c r="C240" s="5"/>
      <c r="D240" s="5"/>
      <c r="E240" s="5"/>
      <c r="F240" s="5"/>
      <c r="G240" s="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customFormat="false" ht="13.5" hidden="false" customHeight="true" outlineLevel="0" collapsed="false">
      <c r="A241" s="5"/>
      <c r="B241" s="5"/>
      <c r="C241" s="5"/>
      <c r="D241" s="5"/>
      <c r="E241" s="5"/>
      <c r="F241" s="5"/>
      <c r="G241" s="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customFormat="false" ht="13.5" hidden="false" customHeight="true" outlineLevel="0" collapsed="false">
      <c r="A242" s="5"/>
      <c r="B242" s="5"/>
      <c r="C242" s="5"/>
      <c r="D242" s="5"/>
      <c r="E242" s="5"/>
      <c r="F242" s="5"/>
      <c r="G242" s="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customFormat="false" ht="13.5" hidden="false" customHeight="true" outlineLevel="0" collapsed="false">
      <c r="A243" s="5"/>
      <c r="B243" s="5"/>
      <c r="C243" s="5"/>
      <c r="D243" s="5"/>
      <c r="E243" s="5"/>
      <c r="F243" s="5"/>
      <c r="G243" s="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customFormat="false" ht="13.5" hidden="false" customHeight="true" outlineLevel="0" collapsed="false">
      <c r="A244" s="5"/>
      <c r="B244" s="5"/>
      <c r="C244" s="5"/>
      <c r="D244" s="5"/>
      <c r="E244" s="5"/>
      <c r="F244" s="5"/>
      <c r="G244" s="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customFormat="false" ht="13.5" hidden="false" customHeight="true" outlineLevel="0" collapsed="false">
      <c r="A245" s="5"/>
      <c r="B245" s="5"/>
      <c r="C245" s="5"/>
      <c r="D245" s="5"/>
      <c r="E245" s="5"/>
      <c r="F245" s="5"/>
      <c r="G245" s="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customFormat="false" ht="13.5" hidden="false" customHeight="true" outlineLevel="0" collapsed="false">
      <c r="A246" s="5"/>
      <c r="B246" s="5"/>
      <c r="C246" s="5"/>
      <c r="D246" s="5"/>
      <c r="E246" s="5"/>
      <c r="F246" s="5"/>
      <c r="G246" s="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customFormat="false" ht="13.5" hidden="false" customHeight="true" outlineLevel="0" collapsed="false">
      <c r="A247" s="5"/>
      <c r="B247" s="5"/>
      <c r="C247" s="5"/>
      <c r="D247" s="5"/>
      <c r="E247" s="5"/>
      <c r="F247" s="5"/>
      <c r="G247" s="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customFormat="false" ht="13.5" hidden="false" customHeight="true" outlineLevel="0" collapsed="false">
      <c r="A248" s="5"/>
      <c r="B248" s="5"/>
      <c r="C248" s="5"/>
      <c r="D248" s="5"/>
      <c r="E248" s="5"/>
      <c r="F248" s="5"/>
      <c r="G248" s="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customFormat="false" ht="13.5" hidden="false" customHeight="true" outlineLevel="0" collapsed="false">
      <c r="A249" s="5"/>
      <c r="B249" s="5"/>
      <c r="C249" s="5"/>
      <c r="D249" s="5"/>
      <c r="E249" s="5"/>
      <c r="F249" s="5"/>
      <c r="G249" s="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customFormat="false" ht="13.5" hidden="false" customHeight="true" outlineLevel="0" collapsed="false">
      <c r="A250" s="5"/>
      <c r="B250" s="5"/>
      <c r="C250" s="5"/>
      <c r="D250" s="5"/>
      <c r="E250" s="5"/>
      <c r="F250" s="5"/>
      <c r="G250" s="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customFormat="false" ht="13.5" hidden="false" customHeight="true" outlineLevel="0" collapsed="false">
      <c r="A251" s="5"/>
      <c r="B251" s="5"/>
      <c r="C251" s="5"/>
      <c r="D251" s="5"/>
      <c r="E251" s="5"/>
      <c r="F251" s="5"/>
      <c r="G251" s="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customFormat="false" ht="13.5" hidden="false" customHeight="true" outlineLevel="0" collapsed="false">
      <c r="A252" s="5"/>
      <c r="B252" s="5"/>
      <c r="C252" s="5"/>
      <c r="D252" s="5"/>
      <c r="E252" s="5"/>
      <c r="F252" s="5"/>
      <c r="G252" s="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customFormat="false" ht="13.5" hidden="false" customHeight="true" outlineLevel="0" collapsed="false">
      <c r="A253" s="5"/>
      <c r="B253" s="5"/>
      <c r="C253" s="5"/>
      <c r="D253" s="5"/>
      <c r="E253" s="5"/>
      <c r="F253" s="5"/>
      <c r="G253" s="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customFormat="false" ht="13.5" hidden="false" customHeight="true" outlineLevel="0" collapsed="false">
      <c r="A254" s="5"/>
      <c r="B254" s="5"/>
      <c r="C254" s="5"/>
      <c r="D254" s="5"/>
      <c r="E254" s="5"/>
      <c r="F254" s="5"/>
      <c r="G254" s="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customFormat="false" ht="13.5" hidden="false" customHeight="true" outlineLevel="0" collapsed="false">
      <c r="A255" s="5"/>
      <c r="B255" s="5"/>
      <c r="C255" s="5"/>
      <c r="D255" s="5"/>
      <c r="E255" s="5"/>
      <c r="F255" s="5"/>
      <c r="G255" s="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customFormat="false" ht="13.5" hidden="false" customHeight="true" outlineLevel="0" collapsed="false">
      <c r="A256" s="5"/>
      <c r="B256" s="5"/>
      <c r="C256" s="5"/>
      <c r="D256" s="5"/>
      <c r="E256" s="5"/>
      <c r="F256" s="5"/>
      <c r="G256" s="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customFormat="false" ht="13.5" hidden="false" customHeight="true" outlineLevel="0" collapsed="false">
      <c r="A257" s="5"/>
      <c r="B257" s="5"/>
      <c r="C257" s="5"/>
      <c r="D257" s="5"/>
      <c r="E257" s="5"/>
      <c r="F257" s="5"/>
      <c r="G257" s="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customFormat="false" ht="13.5" hidden="false" customHeight="true" outlineLevel="0" collapsed="false">
      <c r="A258" s="5"/>
      <c r="B258" s="5"/>
      <c r="C258" s="5"/>
      <c r="D258" s="5"/>
      <c r="E258" s="5"/>
      <c r="F258" s="5"/>
      <c r="G258" s="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customFormat="false" ht="13.5" hidden="false" customHeight="true" outlineLevel="0" collapsed="false">
      <c r="A259" s="5"/>
      <c r="B259" s="5"/>
      <c r="C259" s="5"/>
      <c r="D259" s="5"/>
      <c r="E259" s="5"/>
      <c r="F259" s="5"/>
      <c r="G259" s="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customFormat="false" ht="13.5" hidden="false" customHeight="true" outlineLevel="0" collapsed="false">
      <c r="A260" s="5"/>
      <c r="B260" s="5"/>
      <c r="C260" s="5"/>
      <c r="D260" s="5"/>
      <c r="E260" s="5"/>
      <c r="F260" s="5"/>
      <c r="G260" s="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customFormat="false" ht="13.5" hidden="false" customHeight="true" outlineLevel="0" collapsed="false">
      <c r="A261" s="5"/>
      <c r="B261" s="5"/>
      <c r="C261" s="5"/>
      <c r="D261" s="5"/>
      <c r="E261" s="5"/>
      <c r="F261" s="5"/>
      <c r="G261" s="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customFormat="false" ht="13.5" hidden="false" customHeight="true" outlineLevel="0" collapsed="false">
      <c r="A262" s="5"/>
      <c r="B262" s="5"/>
      <c r="C262" s="5"/>
      <c r="D262" s="5"/>
      <c r="E262" s="5"/>
      <c r="F262" s="5"/>
      <c r="G262" s="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customFormat="false" ht="13.5" hidden="false" customHeight="true" outlineLevel="0" collapsed="false">
      <c r="A263" s="5"/>
      <c r="B263" s="5"/>
      <c r="C263" s="5"/>
      <c r="D263" s="5"/>
      <c r="E263" s="5"/>
      <c r="F263" s="5"/>
      <c r="G263" s="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customFormat="false" ht="13.5" hidden="false" customHeight="true" outlineLevel="0" collapsed="false">
      <c r="A264" s="5"/>
      <c r="B264" s="5"/>
      <c r="C264" s="5"/>
      <c r="D264" s="5"/>
      <c r="E264" s="5"/>
      <c r="F264" s="5"/>
      <c r="G264" s="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customFormat="false" ht="13.5" hidden="false" customHeight="true" outlineLevel="0" collapsed="false">
      <c r="A265" s="5"/>
      <c r="B265" s="5"/>
      <c r="C265" s="5"/>
      <c r="D265" s="5"/>
      <c r="E265" s="5"/>
      <c r="F265" s="5"/>
      <c r="G265" s="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customFormat="false" ht="13.5" hidden="false" customHeight="true" outlineLevel="0" collapsed="false">
      <c r="A266" s="5"/>
      <c r="B266" s="5"/>
      <c r="C266" s="5"/>
      <c r="D266" s="5"/>
      <c r="E266" s="5"/>
      <c r="F266" s="5"/>
      <c r="G266" s="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customFormat="false" ht="13.5" hidden="false" customHeight="true" outlineLevel="0" collapsed="false">
      <c r="A267" s="5"/>
      <c r="B267" s="5"/>
      <c r="C267" s="5"/>
      <c r="D267" s="5"/>
      <c r="E267" s="5"/>
      <c r="F267" s="5"/>
      <c r="G267" s="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customFormat="false" ht="13.5" hidden="false" customHeight="true" outlineLevel="0" collapsed="false">
      <c r="A268" s="5"/>
      <c r="B268" s="5"/>
      <c r="C268" s="5"/>
      <c r="D268" s="5"/>
      <c r="E268" s="5"/>
      <c r="F268" s="5"/>
      <c r="G268" s="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customFormat="false" ht="13.5" hidden="false" customHeight="true" outlineLevel="0" collapsed="false">
      <c r="A269" s="5"/>
      <c r="B269" s="5"/>
      <c r="C269" s="5"/>
      <c r="D269" s="5"/>
      <c r="E269" s="5"/>
      <c r="F269" s="5"/>
      <c r="G269" s="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customFormat="false" ht="13.5" hidden="false" customHeight="true" outlineLevel="0" collapsed="false">
      <c r="A270" s="5"/>
      <c r="B270" s="5"/>
      <c r="C270" s="5"/>
      <c r="D270" s="5"/>
      <c r="E270" s="5"/>
      <c r="F270" s="5"/>
      <c r="G270" s="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customFormat="false" ht="13.5" hidden="false" customHeight="true" outlineLevel="0" collapsed="false">
      <c r="A271" s="5"/>
      <c r="B271" s="5"/>
      <c r="C271" s="5"/>
      <c r="D271" s="5"/>
      <c r="E271" s="5"/>
      <c r="F271" s="5"/>
      <c r="G271" s="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customFormat="false" ht="13.5" hidden="false" customHeight="true" outlineLevel="0" collapsed="false">
      <c r="A272" s="5"/>
      <c r="B272" s="5"/>
      <c r="C272" s="5"/>
      <c r="D272" s="5"/>
      <c r="E272" s="5"/>
      <c r="F272" s="5"/>
      <c r="G272" s="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customFormat="false" ht="13.5" hidden="false" customHeight="true" outlineLevel="0" collapsed="false">
      <c r="A273" s="5"/>
      <c r="B273" s="5"/>
      <c r="C273" s="5"/>
      <c r="D273" s="5"/>
      <c r="E273" s="5"/>
      <c r="F273" s="5"/>
      <c r="G273" s="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customFormat="false" ht="13.5" hidden="false" customHeight="true" outlineLevel="0" collapsed="false">
      <c r="A274" s="5"/>
      <c r="B274" s="5"/>
      <c r="C274" s="5"/>
      <c r="D274" s="5"/>
      <c r="E274" s="5"/>
      <c r="F274" s="5"/>
      <c r="G274" s="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customFormat="false" ht="13.5" hidden="false" customHeight="true" outlineLevel="0" collapsed="false">
      <c r="A275" s="5"/>
      <c r="B275" s="5"/>
      <c r="C275" s="5"/>
      <c r="D275" s="5"/>
      <c r="E275" s="5"/>
      <c r="F275" s="5"/>
      <c r="G275" s="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customFormat="false" ht="13.5" hidden="false" customHeight="true" outlineLevel="0" collapsed="false">
      <c r="A276" s="5"/>
      <c r="B276" s="5"/>
      <c r="C276" s="5"/>
      <c r="D276" s="5"/>
      <c r="E276" s="5"/>
      <c r="F276" s="5"/>
      <c r="G276" s="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customFormat="false" ht="13.5" hidden="false" customHeight="true" outlineLevel="0" collapsed="false">
      <c r="A277" s="5"/>
      <c r="B277" s="5"/>
      <c r="C277" s="5"/>
      <c r="D277" s="5"/>
      <c r="E277" s="5"/>
      <c r="F277" s="5"/>
      <c r="G277" s="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customFormat="false" ht="13.5" hidden="false" customHeight="true" outlineLevel="0" collapsed="false">
      <c r="A278" s="5"/>
      <c r="B278" s="5"/>
      <c r="C278" s="5"/>
      <c r="D278" s="5"/>
      <c r="E278" s="5"/>
      <c r="F278" s="5"/>
      <c r="G278" s="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customFormat="false" ht="13.5" hidden="false" customHeight="true" outlineLevel="0" collapsed="false">
      <c r="A279" s="5"/>
      <c r="B279" s="5"/>
      <c r="C279" s="5"/>
      <c r="D279" s="5"/>
      <c r="E279" s="5"/>
      <c r="F279" s="5"/>
      <c r="G279" s="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customFormat="false" ht="13.5" hidden="false" customHeight="true" outlineLevel="0" collapsed="false">
      <c r="A280" s="5"/>
      <c r="B280" s="5"/>
      <c r="C280" s="5"/>
      <c r="D280" s="5"/>
      <c r="E280" s="5"/>
      <c r="F280" s="5"/>
      <c r="G280" s="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customFormat="false" ht="13.5" hidden="false" customHeight="true" outlineLevel="0" collapsed="false">
      <c r="A281" s="5"/>
      <c r="B281" s="5"/>
      <c r="C281" s="5"/>
      <c r="D281" s="5"/>
      <c r="E281" s="5"/>
      <c r="F281" s="5"/>
      <c r="G281" s="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customFormat="false" ht="13.5" hidden="false" customHeight="true" outlineLevel="0" collapsed="false">
      <c r="A282" s="5"/>
      <c r="B282" s="5"/>
      <c r="C282" s="5"/>
      <c r="D282" s="5"/>
      <c r="E282" s="5"/>
      <c r="F282" s="5"/>
      <c r="G282" s="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customFormat="false" ht="13.5" hidden="false" customHeight="true" outlineLevel="0" collapsed="false">
      <c r="A283" s="5"/>
      <c r="B283" s="5"/>
      <c r="C283" s="5"/>
      <c r="D283" s="5"/>
      <c r="E283" s="5"/>
      <c r="F283" s="5"/>
      <c r="G283" s="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customFormat="false" ht="13.5" hidden="false" customHeight="true" outlineLevel="0" collapsed="false">
      <c r="A284" s="5"/>
      <c r="B284" s="5"/>
      <c r="C284" s="5"/>
      <c r="D284" s="5"/>
      <c r="E284" s="5"/>
      <c r="F284" s="5"/>
      <c r="G284" s="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customFormat="false" ht="13.5" hidden="false" customHeight="true" outlineLevel="0" collapsed="false">
      <c r="A285" s="5"/>
      <c r="B285" s="5"/>
      <c r="C285" s="5"/>
      <c r="D285" s="5"/>
      <c r="E285" s="5"/>
      <c r="F285" s="5"/>
      <c r="G285" s="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customFormat="false" ht="13.5" hidden="false" customHeight="true" outlineLevel="0" collapsed="false">
      <c r="A286" s="5"/>
      <c r="B286" s="5"/>
      <c r="C286" s="5"/>
      <c r="D286" s="5"/>
      <c r="E286" s="5"/>
      <c r="F286" s="5"/>
      <c r="G286" s="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customFormat="false" ht="13.5" hidden="false" customHeight="true" outlineLevel="0" collapsed="false">
      <c r="A287" s="5"/>
      <c r="B287" s="5"/>
      <c r="C287" s="5"/>
      <c r="D287" s="5"/>
      <c r="E287" s="5"/>
      <c r="F287" s="5"/>
      <c r="G287" s="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customFormat="false" ht="13.5" hidden="false" customHeight="true" outlineLevel="0" collapsed="false">
      <c r="A288" s="5"/>
      <c r="B288" s="5"/>
      <c r="C288" s="5"/>
      <c r="D288" s="5"/>
      <c r="E288" s="5"/>
      <c r="F288" s="5"/>
      <c r="G288" s="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customFormat="false" ht="13.5" hidden="false" customHeight="true" outlineLevel="0" collapsed="false">
      <c r="A289" s="5"/>
      <c r="B289" s="5"/>
      <c r="C289" s="5"/>
      <c r="D289" s="5"/>
      <c r="E289" s="5"/>
      <c r="F289" s="5"/>
      <c r="G289" s="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customFormat="false" ht="13.5" hidden="false" customHeight="true" outlineLevel="0" collapsed="false">
      <c r="A290" s="5"/>
      <c r="B290" s="5"/>
      <c r="C290" s="5"/>
      <c r="D290" s="5"/>
      <c r="E290" s="5"/>
      <c r="F290" s="5"/>
      <c r="G290" s="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customFormat="false" ht="13.5" hidden="false" customHeight="true" outlineLevel="0" collapsed="false">
      <c r="A291" s="5"/>
      <c r="B291" s="5"/>
      <c r="C291" s="5"/>
      <c r="D291" s="5"/>
      <c r="E291" s="5"/>
      <c r="F291" s="5"/>
      <c r="G291" s="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customFormat="false" ht="13.5" hidden="false" customHeight="true" outlineLevel="0" collapsed="false">
      <c r="A292" s="5"/>
      <c r="B292" s="5"/>
      <c r="C292" s="5"/>
      <c r="D292" s="5"/>
      <c r="E292" s="5"/>
      <c r="F292" s="5"/>
      <c r="G292" s="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customFormat="false" ht="13.5" hidden="false" customHeight="true" outlineLevel="0" collapsed="false">
      <c r="A293" s="5"/>
      <c r="B293" s="5"/>
      <c r="C293" s="5"/>
      <c r="D293" s="5"/>
      <c r="E293" s="5"/>
      <c r="F293" s="5"/>
      <c r="G293" s="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customFormat="false" ht="13.5" hidden="false" customHeight="true" outlineLevel="0" collapsed="false">
      <c r="A294" s="5"/>
      <c r="B294" s="5"/>
      <c r="C294" s="5"/>
      <c r="D294" s="5"/>
      <c r="E294" s="5"/>
      <c r="F294" s="5"/>
      <c r="G294" s="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customFormat="false" ht="13.5" hidden="false" customHeight="true" outlineLevel="0" collapsed="false">
      <c r="A295" s="5"/>
      <c r="B295" s="5"/>
      <c r="C295" s="5"/>
      <c r="D295" s="5"/>
      <c r="E295" s="5"/>
      <c r="F295" s="5"/>
      <c r="G295" s="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customFormat="false" ht="13.5" hidden="false" customHeight="true" outlineLevel="0" collapsed="false">
      <c r="A296" s="5"/>
      <c r="B296" s="5"/>
      <c r="C296" s="5"/>
      <c r="D296" s="5"/>
      <c r="E296" s="5"/>
      <c r="F296" s="5"/>
      <c r="G296" s="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customFormat="false" ht="13.5" hidden="false" customHeight="true" outlineLevel="0" collapsed="false">
      <c r="A297" s="5"/>
      <c r="B297" s="5"/>
      <c r="C297" s="5"/>
      <c r="D297" s="5"/>
      <c r="E297" s="5"/>
      <c r="F297" s="5"/>
      <c r="G297" s="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customFormat="false" ht="13.5" hidden="false" customHeight="true" outlineLevel="0" collapsed="false">
      <c r="A298" s="5"/>
      <c r="B298" s="5"/>
      <c r="C298" s="5"/>
      <c r="D298" s="5"/>
      <c r="E298" s="5"/>
      <c r="F298" s="5"/>
      <c r="G298" s="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customFormat="false" ht="13.5" hidden="false" customHeight="true" outlineLevel="0" collapsed="false">
      <c r="A299" s="5"/>
      <c r="B299" s="5"/>
      <c r="C299" s="5"/>
      <c r="D299" s="5"/>
      <c r="E299" s="5"/>
      <c r="F299" s="5"/>
      <c r="G299" s="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customFormat="false" ht="13.5" hidden="false" customHeight="true" outlineLevel="0" collapsed="false">
      <c r="A300" s="5"/>
      <c r="B300" s="5"/>
      <c r="C300" s="5"/>
      <c r="D300" s="5"/>
      <c r="E300" s="5"/>
      <c r="F300" s="5"/>
      <c r="G300" s="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customFormat="false" ht="13.5" hidden="false" customHeight="true" outlineLevel="0" collapsed="false">
      <c r="A301" s="5"/>
      <c r="B301" s="5"/>
      <c r="C301" s="5"/>
      <c r="D301" s="5"/>
      <c r="E301" s="5"/>
      <c r="F301" s="5"/>
      <c r="G301" s="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customFormat="false" ht="13.5" hidden="false" customHeight="true" outlineLevel="0" collapsed="false">
      <c r="A302" s="5"/>
      <c r="B302" s="5"/>
      <c r="C302" s="5"/>
      <c r="D302" s="5"/>
      <c r="E302" s="5"/>
      <c r="F302" s="5"/>
      <c r="G302" s="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customFormat="false" ht="13.5" hidden="false" customHeight="true" outlineLevel="0" collapsed="false">
      <c r="A303" s="5"/>
      <c r="B303" s="5"/>
      <c r="C303" s="5"/>
      <c r="D303" s="5"/>
      <c r="E303" s="5"/>
      <c r="F303" s="5"/>
      <c r="G303" s="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customFormat="false" ht="13.5" hidden="false" customHeight="true" outlineLevel="0" collapsed="false">
      <c r="A304" s="5"/>
      <c r="B304" s="5"/>
      <c r="C304" s="5"/>
      <c r="D304" s="5"/>
      <c r="E304" s="5"/>
      <c r="F304" s="5"/>
      <c r="G304" s="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customFormat="false" ht="13.5" hidden="false" customHeight="true" outlineLevel="0" collapsed="false">
      <c r="A305" s="5"/>
      <c r="B305" s="5"/>
      <c r="C305" s="5"/>
      <c r="D305" s="5"/>
      <c r="E305" s="5"/>
      <c r="F305" s="5"/>
      <c r="G305" s="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customFormat="false" ht="13.5" hidden="false" customHeight="true" outlineLevel="0" collapsed="false">
      <c r="A306" s="5"/>
      <c r="B306" s="5"/>
      <c r="C306" s="5"/>
      <c r="D306" s="5"/>
      <c r="E306" s="5"/>
      <c r="F306" s="5"/>
      <c r="G306" s="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customFormat="false" ht="13.5" hidden="false" customHeight="true" outlineLevel="0" collapsed="false">
      <c r="A307" s="5"/>
      <c r="B307" s="5"/>
      <c r="C307" s="5"/>
      <c r="D307" s="5"/>
      <c r="E307" s="5"/>
      <c r="F307" s="5"/>
      <c r="G307" s="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customFormat="false" ht="13.5" hidden="false" customHeight="true" outlineLevel="0" collapsed="false">
      <c r="A308" s="5"/>
      <c r="B308" s="5"/>
      <c r="C308" s="5"/>
      <c r="D308" s="5"/>
      <c r="E308" s="5"/>
      <c r="F308" s="5"/>
      <c r="G308" s="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customFormat="false" ht="13.5" hidden="false" customHeight="true" outlineLevel="0" collapsed="false">
      <c r="A309" s="5"/>
      <c r="B309" s="5"/>
      <c r="C309" s="5"/>
      <c r="D309" s="5"/>
      <c r="E309" s="5"/>
      <c r="F309" s="5"/>
      <c r="G309" s="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customFormat="false" ht="13.5" hidden="false" customHeight="true" outlineLevel="0" collapsed="false">
      <c r="A310" s="5"/>
      <c r="B310" s="5"/>
      <c r="C310" s="5"/>
      <c r="D310" s="5"/>
      <c r="E310" s="5"/>
      <c r="F310" s="5"/>
      <c r="G310" s="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customFormat="false" ht="13.5" hidden="false" customHeight="true" outlineLevel="0" collapsed="false">
      <c r="A311" s="5"/>
      <c r="B311" s="5"/>
      <c r="C311" s="5"/>
      <c r="D311" s="5"/>
      <c r="E311" s="5"/>
      <c r="F311" s="5"/>
      <c r="G311" s="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customFormat="false" ht="13.5" hidden="false" customHeight="true" outlineLevel="0" collapsed="false">
      <c r="A312" s="5"/>
      <c r="B312" s="5"/>
      <c r="C312" s="5"/>
      <c r="D312" s="5"/>
      <c r="E312" s="5"/>
      <c r="F312" s="5"/>
      <c r="G312" s="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customFormat="false" ht="13.5" hidden="false" customHeight="true" outlineLevel="0" collapsed="false">
      <c r="A313" s="5"/>
      <c r="B313" s="5"/>
      <c r="C313" s="5"/>
      <c r="D313" s="5"/>
      <c r="E313" s="5"/>
      <c r="F313" s="5"/>
      <c r="G313" s="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customFormat="false" ht="13.5" hidden="false" customHeight="true" outlineLevel="0" collapsed="false">
      <c r="A314" s="5"/>
      <c r="B314" s="5"/>
      <c r="C314" s="5"/>
      <c r="D314" s="5"/>
      <c r="E314" s="5"/>
      <c r="F314" s="5"/>
      <c r="G314" s="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customFormat="false" ht="13.5" hidden="false" customHeight="true" outlineLevel="0" collapsed="false">
      <c r="A315" s="5"/>
      <c r="B315" s="5"/>
      <c r="C315" s="5"/>
      <c r="D315" s="5"/>
      <c r="E315" s="5"/>
      <c r="F315" s="5"/>
      <c r="G315" s="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customFormat="false" ht="13.5" hidden="false" customHeight="true" outlineLevel="0" collapsed="false">
      <c r="A316" s="5"/>
      <c r="B316" s="5"/>
      <c r="C316" s="5"/>
      <c r="D316" s="5"/>
      <c r="E316" s="5"/>
      <c r="F316" s="5"/>
      <c r="G316" s="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customFormat="false" ht="13.5" hidden="false" customHeight="true" outlineLevel="0" collapsed="false">
      <c r="A317" s="5"/>
      <c r="B317" s="5"/>
      <c r="C317" s="5"/>
      <c r="D317" s="5"/>
      <c r="E317" s="5"/>
      <c r="F317" s="5"/>
      <c r="G317" s="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customFormat="false" ht="13.5" hidden="false" customHeight="true" outlineLevel="0" collapsed="false">
      <c r="A318" s="5"/>
      <c r="B318" s="5"/>
      <c r="C318" s="5"/>
      <c r="D318" s="5"/>
      <c r="E318" s="5"/>
      <c r="F318" s="5"/>
      <c r="G318" s="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customFormat="false" ht="13.5" hidden="false" customHeight="true" outlineLevel="0" collapsed="false">
      <c r="A319" s="5"/>
      <c r="B319" s="5"/>
      <c r="C319" s="5"/>
      <c r="D319" s="5"/>
      <c r="E319" s="5"/>
      <c r="F319" s="5"/>
      <c r="G319" s="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customFormat="false" ht="13.5" hidden="false" customHeight="true" outlineLevel="0" collapsed="false">
      <c r="A320" s="5"/>
      <c r="B320" s="5"/>
      <c r="C320" s="5"/>
      <c r="D320" s="5"/>
      <c r="E320" s="5"/>
      <c r="F320" s="5"/>
      <c r="G320" s="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customFormat="false" ht="13.5" hidden="false" customHeight="true" outlineLevel="0" collapsed="false">
      <c r="A321" s="5"/>
      <c r="B321" s="5"/>
      <c r="C321" s="5"/>
      <c r="D321" s="5"/>
      <c r="E321" s="5"/>
      <c r="F321" s="5"/>
      <c r="G321" s="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customFormat="false" ht="13.5" hidden="false" customHeight="true" outlineLevel="0" collapsed="false">
      <c r="A322" s="5"/>
      <c r="B322" s="5"/>
      <c r="C322" s="5"/>
      <c r="D322" s="5"/>
      <c r="E322" s="5"/>
      <c r="F322" s="5"/>
      <c r="G322" s="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customFormat="false" ht="13.5" hidden="false" customHeight="true" outlineLevel="0" collapsed="false">
      <c r="A323" s="5"/>
      <c r="B323" s="5"/>
      <c r="C323" s="5"/>
      <c r="D323" s="5"/>
      <c r="E323" s="5"/>
      <c r="F323" s="5"/>
      <c r="G323" s="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customFormat="false" ht="13.5" hidden="false" customHeight="true" outlineLevel="0" collapsed="false">
      <c r="A324" s="5"/>
      <c r="B324" s="5"/>
      <c r="C324" s="5"/>
      <c r="D324" s="5"/>
      <c r="E324" s="5"/>
      <c r="F324" s="5"/>
      <c r="G324" s="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customFormat="false" ht="13.5" hidden="false" customHeight="true" outlineLevel="0" collapsed="false">
      <c r="A325" s="5"/>
      <c r="B325" s="5"/>
      <c r="C325" s="5"/>
      <c r="D325" s="5"/>
      <c r="E325" s="5"/>
      <c r="F325" s="5"/>
      <c r="G325" s="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customFormat="false" ht="13.5" hidden="false" customHeight="true" outlineLevel="0" collapsed="false">
      <c r="A326" s="5"/>
      <c r="B326" s="5"/>
      <c r="C326" s="5"/>
      <c r="D326" s="5"/>
      <c r="E326" s="5"/>
      <c r="F326" s="5"/>
      <c r="G326" s="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customFormat="false" ht="13.5" hidden="false" customHeight="true" outlineLevel="0" collapsed="false">
      <c r="A327" s="5"/>
      <c r="B327" s="5"/>
      <c r="C327" s="5"/>
      <c r="D327" s="5"/>
      <c r="E327" s="5"/>
      <c r="F327" s="5"/>
      <c r="G327" s="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customFormat="false" ht="13.5" hidden="false" customHeight="true" outlineLevel="0" collapsed="false">
      <c r="A328" s="5"/>
      <c r="B328" s="5"/>
      <c r="C328" s="5"/>
      <c r="D328" s="5"/>
      <c r="E328" s="5"/>
      <c r="F328" s="5"/>
      <c r="G328" s="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customFormat="false" ht="13.5" hidden="false" customHeight="true" outlineLevel="0" collapsed="false">
      <c r="A329" s="5"/>
      <c r="B329" s="5"/>
      <c r="C329" s="5"/>
      <c r="D329" s="5"/>
      <c r="E329" s="5"/>
      <c r="F329" s="5"/>
      <c r="G329" s="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customFormat="false" ht="13.5" hidden="false" customHeight="true" outlineLevel="0" collapsed="false">
      <c r="A330" s="5"/>
      <c r="B330" s="5"/>
      <c r="C330" s="5"/>
      <c r="D330" s="5"/>
      <c r="E330" s="5"/>
      <c r="F330" s="5"/>
      <c r="G330" s="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customFormat="false" ht="13.5" hidden="false" customHeight="true" outlineLevel="0" collapsed="false">
      <c r="A331" s="5"/>
      <c r="B331" s="5"/>
      <c r="C331" s="5"/>
      <c r="D331" s="5"/>
      <c r="E331" s="5"/>
      <c r="F331" s="5"/>
      <c r="G331" s="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customFormat="false" ht="13.5" hidden="false" customHeight="true" outlineLevel="0" collapsed="false">
      <c r="A332" s="5"/>
      <c r="B332" s="5"/>
      <c r="C332" s="5"/>
      <c r="D332" s="5"/>
      <c r="E332" s="5"/>
      <c r="F332" s="5"/>
      <c r="G332" s="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customFormat="false" ht="13.5" hidden="false" customHeight="true" outlineLevel="0" collapsed="false">
      <c r="A333" s="5"/>
      <c r="B333" s="5"/>
      <c r="C333" s="5"/>
      <c r="D333" s="5"/>
      <c r="E333" s="5"/>
      <c r="F333" s="5"/>
      <c r="G333" s="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customFormat="false" ht="13.5" hidden="false" customHeight="true" outlineLevel="0" collapsed="false">
      <c r="A334" s="5"/>
      <c r="B334" s="5"/>
      <c r="C334" s="5"/>
      <c r="D334" s="5"/>
      <c r="E334" s="5"/>
      <c r="F334" s="5"/>
      <c r="G334" s="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customFormat="false" ht="13.5" hidden="false" customHeight="true" outlineLevel="0" collapsed="false">
      <c r="A335" s="5"/>
      <c r="B335" s="5"/>
      <c r="C335" s="5"/>
      <c r="D335" s="5"/>
      <c r="E335" s="5"/>
      <c r="F335" s="5"/>
      <c r="G335" s="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customFormat="false" ht="13.5" hidden="false" customHeight="true" outlineLevel="0" collapsed="false">
      <c r="A336" s="5"/>
      <c r="B336" s="5"/>
      <c r="C336" s="5"/>
      <c r="D336" s="5"/>
      <c r="E336" s="5"/>
      <c r="F336" s="5"/>
      <c r="G336" s="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customFormat="false" ht="13.5" hidden="false" customHeight="true" outlineLevel="0" collapsed="false">
      <c r="A337" s="5"/>
      <c r="B337" s="5"/>
      <c r="C337" s="5"/>
      <c r="D337" s="5"/>
      <c r="E337" s="5"/>
      <c r="F337" s="5"/>
      <c r="G337" s="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customFormat="false" ht="13.5" hidden="false" customHeight="true" outlineLevel="0" collapsed="false">
      <c r="A338" s="5"/>
      <c r="B338" s="5"/>
      <c r="C338" s="5"/>
      <c r="D338" s="5"/>
      <c r="E338" s="5"/>
      <c r="F338" s="5"/>
      <c r="G338" s="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customFormat="false" ht="13.5" hidden="false" customHeight="true" outlineLevel="0" collapsed="false">
      <c r="A339" s="5"/>
      <c r="B339" s="5"/>
      <c r="C339" s="5"/>
      <c r="D339" s="5"/>
      <c r="E339" s="5"/>
      <c r="F339" s="5"/>
      <c r="G339" s="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customFormat="false" ht="13.5" hidden="false" customHeight="true" outlineLevel="0" collapsed="false">
      <c r="A340" s="5"/>
      <c r="B340" s="5"/>
      <c r="C340" s="5"/>
      <c r="D340" s="5"/>
      <c r="E340" s="5"/>
      <c r="F340" s="5"/>
      <c r="G340" s="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customFormat="false" ht="13.5" hidden="false" customHeight="true" outlineLevel="0" collapsed="false">
      <c r="A341" s="5"/>
      <c r="B341" s="5"/>
      <c r="C341" s="5"/>
      <c r="D341" s="5"/>
      <c r="E341" s="5"/>
      <c r="F341" s="5"/>
      <c r="G341" s="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customFormat="false" ht="13.5" hidden="false" customHeight="true" outlineLevel="0" collapsed="false">
      <c r="A342" s="5"/>
      <c r="B342" s="5"/>
      <c r="C342" s="5"/>
      <c r="D342" s="5"/>
      <c r="E342" s="5"/>
      <c r="F342" s="5"/>
      <c r="G342" s="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customFormat="false" ht="13.5" hidden="false" customHeight="true" outlineLevel="0" collapsed="false">
      <c r="A343" s="5"/>
      <c r="B343" s="5"/>
      <c r="C343" s="5"/>
      <c r="D343" s="5"/>
      <c r="E343" s="5"/>
      <c r="F343" s="5"/>
      <c r="G343" s="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customFormat="false" ht="13.5" hidden="false" customHeight="true" outlineLevel="0" collapsed="false">
      <c r="A344" s="5"/>
      <c r="B344" s="5"/>
      <c r="C344" s="5"/>
      <c r="D344" s="5"/>
      <c r="E344" s="5"/>
      <c r="F344" s="5"/>
      <c r="G344" s="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customFormat="false" ht="13.5" hidden="false" customHeight="true" outlineLevel="0" collapsed="false">
      <c r="A345" s="5"/>
      <c r="B345" s="5"/>
      <c r="C345" s="5"/>
      <c r="D345" s="5"/>
      <c r="E345" s="5"/>
      <c r="F345" s="5"/>
      <c r="G345" s="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customFormat="false" ht="13.5" hidden="false" customHeight="true" outlineLevel="0" collapsed="false">
      <c r="A346" s="5"/>
      <c r="B346" s="5"/>
      <c r="C346" s="5"/>
      <c r="D346" s="5"/>
      <c r="E346" s="5"/>
      <c r="F346" s="5"/>
      <c r="G346" s="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customFormat="false" ht="13.5" hidden="false" customHeight="true" outlineLevel="0" collapsed="false">
      <c r="A347" s="5"/>
      <c r="B347" s="5"/>
      <c r="C347" s="5"/>
      <c r="D347" s="5"/>
      <c r="E347" s="5"/>
      <c r="F347" s="5"/>
      <c r="G347" s="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customFormat="false" ht="13.5" hidden="false" customHeight="true" outlineLevel="0" collapsed="false">
      <c r="A348" s="5"/>
      <c r="B348" s="5"/>
      <c r="C348" s="5"/>
      <c r="D348" s="5"/>
      <c r="E348" s="5"/>
      <c r="F348" s="5"/>
      <c r="G348" s="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customFormat="false" ht="13.5" hidden="false" customHeight="true" outlineLevel="0" collapsed="false">
      <c r="A349" s="5"/>
      <c r="B349" s="5"/>
      <c r="C349" s="5"/>
      <c r="D349" s="5"/>
      <c r="E349" s="5"/>
      <c r="F349" s="5"/>
      <c r="G349" s="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customFormat="false" ht="13.5" hidden="false" customHeight="true" outlineLevel="0" collapsed="false">
      <c r="A350" s="5"/>
      <c r="B350" s="5"/>
      <c r="C350" s="5"/>
      <c r="D350" s="5"/>
      <c r="E350" s="5"/>
      <c r="F350" s="5"/>
      <c r="G350" s="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customFormat="false" ht="13.5" hidden="false" customHeight="true" outlineLevel="0" collapsed="false">
      <c r="A351" s="5"/>
      <c r="B351" s="5"/>
      <c r="C351" s="5"/>
      <c r="D351" s="5"/>
      <c r="E351" s="5"/>
      <c r="F351" s="5"/>
      <c r="G351" s="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customFormat="false" ht="13.5" hidden="false" customHeight="true" outlineLevel="0" collapsed="false">
      <c r="A352" s="5"/>
      <c r="B352" s="5"/>
      <c r="C352" s="5"/>
      <c r="D352" s="5"/>
      <c r="E352" s="5"/>
      <c r="F352" s="5"/>
      <c r="G352" s="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customFormat="false" ht="13.5" hidden="false" customHeight="true" outlineLevel="0" collapsed="false">
      <c r="A353" s="5"/>
      <c r="B353" s="5"/>
      <c r="C353" s="5"/>
      <c r="D353" s="5"/>
      <c r="E353" s="5"/>
      <c r="F353" s="5"/>
      <c r="G353" s="5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customFormat="false" ht="13.5" hidden="false" customHeight="true" outlineLevel="0" collapsed="false">
      <c r="A354" s="5"/>
      <c r="B354" s="5"/>
      <c r="C354" s="5"/>
      <c r="D354" s="5"/>
      <c r="E354" s="5"/>
      <c r="F354" s="5"/>
      <c r="G354" s="5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customFormat="false" ht="13.5" hidden="false" customHeight="true" outlineLevel="0" collapsed="false">
      <c r="A355" s="5"/>
      <c r="B355" s="5"/>
      <c r="C355" s="5"/>
      <c r="D355" s="5"/>
      <c r="E355" s="5"/>
      <c r="F355" s="5"/>
      <c r="G355" s="5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01" customFormat="false" ht="15.75" hidden="false" customHeight="true" outlineLevel="0" collapsed="false"/>
  </sheetData>
  <mergeCells count="5">
    <mergeCell ref="A1:E9"/>
    <mergeCell ref="A10:E10"/>
    <mergeCell ref="B88:C88"/>
    <mergeCell ref="A136:E136"/>
    <mergeCell ref="A148:E148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sheetData>
    <row r="1" customFormat="false" ht="15" hidden="false" customHeight="false" outlineLevel="0" collapsed="false">
      <c r="A1" s="135" t="s">
        <v>224</v>
      </c>
      <c r="B1" s="135"/>
      <c r="C1" s="135"/>
      <c r="D1" s="135"/>
      <c r="E1" s="135"/>
      <c r="F1" s="135"/>
    </row>
    <row r="2" customFormat="false" ht="15" hidden="false" customHeight="false" outlineLevel="0" collapsed="false">
      <c r="A2" s="110" t="s">
        <v>142</v>
      </c>
      <c r="B2" s="110" t="s">
        <v>143</v>
      </c>
      <c r="C2" s="111" t="s">
        <v>144</v>
      </c>
      <c r="D2" s="111" t="s">
        <v>225</v>
      </c>
      <c r="E2" s="112" t="s">
        <v>146</v>
      </c>
      <c r="F2" s="112" t="s">
        <v>147</v>
      </c>
    </row>
    <row r="3" customFormat="false" ht="15" hidden="false" customHeight="false" outlineLevel="0" collapsed="false">
      <c r="A3" s="113" t="n">
        <v>1</v>
      </c>
      <c r="B3" s="114" t="s">
        <v>148</v>
      </c>
      <c r="C3" s="115" t="s">
        <v>149</v>
      </c>
      <c r="D3" s="116" t="n">
        <v>18</v>
      </c>
      <c r="E3" s="117" t="n">
        <v>22.27</v>
      </c>
      <c r="F3" s="117" t="n">
        <f aca="false">E3*D3</f>
        <v>400.86</v>
      </c>
    </row>
    <row r="4" customFormat="false" ht="15" hidden="false" customHeight="false" outlineLevel="0" collapsed="false">
      <c r="A4" s="118" t="n">
        <v>2</v>
      </c>
      <c r="B4" s="114" t="s">
        <v>148</v>
      </c>
      <c r="C4" s="133" t="s">
        <v>150</v>
      </c>
      <c r="D4" s="116" t="n">
        <v>18</v>
      </c>
      <c r="E4" s="117" t="n">
        <v>30.3</v>
      </c>
      <c r="F4" s="117" t="n">
        <f aca="false">E4*D4</f>
        <v>545.4</v>
      </c>
    </row>
    <row r="5" customFormat="false" ht="15" hidden="false" customHeight="false" outlineLevel="0" collapsed="false">
      <c r="A5" s="113" t="n">
        <v>3</v>
      </c>
      <c r="B5" s="114" t="s">
        <v>148</v>
      </c>
      <c r="C5" s="115" t="s">
        <v>151</v>
      </c>
      <c r="D5" s="119" t="n">
        <v>8</v>
      </c>
      <c r="E5" s="117" t="n">
        <v>49.9</v>
      </c>
      <c r="F5" s="117" t="n">
        <f aca="false">E5*D5</f>
        <v>399.2</v>
      </c>
    </row>
    <row r="6" customFormat="false" ht="15" hidden="false" customHeight="false" outlineLevel="0" collapsed="false">
      <c r="A6" s="113" t="n">
        <v>4</v>
      </c>
      <c r="B6" s="114" t="s">
        <v>148</v>
      </c>
      <c r="C6" s="115" t="s">
        <v>152</v>
      </c>
      <c r="D6" s="116" t="n">
        <v>6</v>
      </c>
      <c r="E6" s="117" t="n">
        <v>143.27</v>
      </c>
      <c r="F6" s="117" t="n">
        <f aca="false">E6*D6</f>
        <v>859.62</v>
      </c>
    </row>
    <row r="7" customFormat="false" ht="15" hidden="false" customHeight="false" outlineLevel="0" collapsed="false">
      <c r="E7" s="120" t="s">
        <v>147</v>
      </c>
      <c r="F7" s="121" t="n">
        <f aca="false">SUM(F3:F6)</f>
        <v>2205.08</v>
      </c>
    </row>
    <row r="8" customFormat="false" ht="15" hidden="false" customHeight="false" outlineLevel="0" collapsed="false">
      <c r="E8" s="122" t="s">
        <v>153</v>
      </c>
      <c r="F8" s="121" t="n">
        <f aca="false">F7/2/12</f>
        <v>91.87833333</v>
      </c>
    </row>
    <row r="10" customFormat="false" ht="15" hidden="false" customHeight="false" outlineLevel="0" collapsed="false">
      <c r="A10" s="112" t="s">
        <v>226</v>
      </c>
      <c r="B10" s="112"/>
      <c r="C10" s="112"/>
      <c r="D10" s="112"/>
      <c r="E10" s="112"/>
      <c r="F10" s="112"/>
    </row>
    <row r="11" customFormat="false" ht="15" hidden="false" customHeight="false" outlineLevel="0" collapsed="false">
      <c r="A11" s="110" t="s">
        <v>142</v>
      </c>
      <c r="B11" s="110" t="s">
        <v>143</v>
      </c>
      <c r="C11" s="111" t="s">
        <v>144</v>
      </c>
      <c r="D11" s="111" t="s">
        <v>227</v>
      </c>
      <c r="E11" s="112" t="s">
        <v>146</v>
      </c>
      <c r="F11" s="112" t="s">
        <v>147</v>
      </c>
    </row>
    <row r="12" customFormat="false" ht="15" hidden="false" customHeight="false" outlineLevel="0" collapsed="false">
      <c r="A12" s="118" t="n">
        <v>1</v>
      </c>
      <c r="B12" s="114" t="s">
        <v>148</v>
      </c>
      <c r="C12" s="132" t="s">
        <v>228</v>
      </c>
      <c r="D12" s="114" t="n">
        <v>2</v>
      </c>
      <c r="E12" s="117" t="n">
        <v>16.33</v>
      </c>
      <c r="F12" s="117" t="n">
        <f aca="false">D12*E12</f>
        <v>32.66</v>
      </c>
    </row>
    <row r="13" customFormat="false" ht="15" hidden="false" customHeight="false" outlineLevel="0" collapsed="false">
      <c r="A13" s="118" t="n">
        <v>2</v>
      </c>
      <c r="B13" s="114" t="s">
        <v>148</v>
      </c>
      <c r="C13" s="132" t="s">
        <v>188</v>
      </c>
      <c r="D13" s="114" t="n">
        <v>4</v>
      </c>
      <c r="E13" s="117" t="n">
        <v>49.68</v>
      </c>
      <c r="F13" s="117" t="n">
        <f aca="false">D13*E13</f>
        <v>198.72</v>
      </c>
    </row>
    <row r="14" customFormat="false" ht="15" hidden="false" customHeight="false" outlineLevel="0" collapsed="false">
      <c r="A14" s="118" t="n">
        <v>3</v>
      </c>
      <c r="B14" s="114" t="s">
        <v>148</v>
      </c>
      <c r="C14" s="115" t="s">
        <v>189</v>
      </c>
      <c r="D14" s="114" t="n">
        <v>4</v>
      </c>
      <c r="E14" s="117" t="n">
        <v>43.57</v>
      </c>
      <c r="F14" s="117" t="n">
        <f aca="false">D14*E14</f>
        <v>174.28</v>
      </c>
    </row>
    <row r="15" customFormat="false" ht="15" hidden="false" customHeight="false" outlineLevel="0" collapsed="false">
      <c r="A15" s="118" t="n">
        <v>4</v>
      </c>
      <c r="B15" s="114" t="s">
        <v>148</v>
      </c>
      <c r="C15" s="115" t="s">
        <v>190</v>
      </c>
      <c r="D15" s="114" t="n">
        <v>2</v>
      </c>
      <c r="E15" s="117" t="n">
        <v>15.28</v>
      </c>
      <c r="F15" s="117" t="n">
        <f aca="false">D15*E15</f>
        <v>30.56</v>
      </c>
    </row>
    <row r="16" customFormat="false" ht="15" hidden="false" customHeight="false" outlineLevel="0" collapsed="false">
      <c r="A16" s="118" t="n">
        <v>5</v>
      </c>
      <c r="B16" s="114" t="s">
        <v>148</v>
      </c>
      <c r="C16" s="132" t="s">
        <v>191</v>
      </c>
      <c r="D16" s="114" t="n">
        <v>40</v>
      </c>
      <c r="E16" s="117" t="n">
        <v>1.64</v>
      </c>
      <c r="F16" s="117" t="n">
        <f aca="false">D16*E16</f>
        <v>65.6</v>
      </c>
    </row>
    <row r="17" customFormat="false" ht="15" hidden="false" customHeight="false" outlineLevel="0" collapsed="false">
      <c r="A17" s="118" t="n">
        <v>6</v>
      </c>
      <c r="B17" s="114" t="s">
        <v>148</v>
      </c>
      <c r="C17" s="115" t="s">
        <v>192</v>
      </c>
      <c r="D17" s="114" t="n">
        <v>2</v>
      </c>
      <c r="E17" s="117" t="n">
        <v>4</v>
      </c>
      <c r="F17" s="117" t="n">
        <f aca="false">D17*E17</f>
        <v>8</v>
      </c>
    </row>
    <row r="18" customFormat="false" ht="15" hidden="false" customHeight="false" outlineLevel="0" collapsed="false">
      <c r="A18" s="118" t="n">
        <v>7</v>
      </c>
      <c r="B18" s="114" t="s">
        <v>148</v>
      </c>
      <c r="C18" s="115" t="s">
        <v>215</v>
      </c>
      <c r="D18" s="114" t="n">
        <v>2</v>
      </c>
      <c r="E18" s="117" t="n">
        <v>12.12</v>
      </c>
      <c r="F18" s="117" t="n">
        <f aca="false">D18*E18</f>
        <v>24.24</v>
      </c>
    </row>
    <row r="19" customFormat="false" ht="15" hidden="false" customHeight="false" outlineLevel="0" collapsed="false">
      <c r="A19" s="118" t="n">
        <v>8</v>
      </c>
      <c r="B19" s="114" t="s">
        <v>148</v>
      </c>
      <c r="C19" s="133" t="s">
        <v>194</v>
      </c>
      <c r="D19" s="114" t="n">
        <v>4</v>
      </c>
      <c r="E19" s="117" t="n">
        <v>1.95</v>
      </c>
      <c r="F19" s="117" t="n">
        <f aca="false">D19*E19</f>
        <v>7.8</v>
      </c>
    </row>
    <row r="20" customFormat="false" ht="15" hidden="false" customHeight="false" outlineLevel="0" collapsed="false">
      <c r="E20" s="120" t="s">
        <v>147</v>
      </c>
      <c r="F20" s="121" t="n">
        <f aca="false">SUM(F12:F19)</f>
        <v>541.86</v>
      </c>
    </row>
    <row r="21" customFormat="false" ht="27.75" hidden="false" customHeight="true" outlineLevel="0" collapsed="false">
      <c r="E21" s="122" t="s">
        <v>172</v>
      </c>
      <c r="F21" s="121" t="n">
        <f aca="false">F20/2/12</f>
        <v>22.5775</v>
      </c>
    </row>
    <row r="22" customFormat="false" ht="15.75" hidden="false" customHeight="true" outlineLevel="0" collapsed="false"/>
    <row r="23" customFormat="false" ht="15.75" hidden="false" customHeight="true" outlineLevel="0" collapsed="false"/>
    <row r="24" customFormat="false" ht="15.75" hidden="false" customHeight="true" outlineLevel="0" collapsed="false"/>
    <row r="25" customFormat="false" ht="15.75" hidden="false" customHeight="true" outlineLevel="0" collapsed="false"/>
    <row r="26" customFormat="false" ht="15.75" hidden="false" customHeight="true" outlineLevel="0" collapsed="false"/>
    <row r="27" customFormat="false" ht="15.75" hidden="false" customHeight="true" outlineLevel="0" collapsed="false"/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01" customFormat="false" ht="15.75" hidden="false" customHeight="true" outlineLevel="0" collapsed="false"/>
  </sheetData>
  <mergeCells count="2">
    <mergeCell ref="A1:F1"/>
    <mergeCell ref="A10:F10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998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7.88"/>
    <col collapsed="false" customWidth="true" hidden="false" outlineLevel="0" max="2" min="2" style="0" width="49.51"/>
    <col collapsed="false" customWidth="true" hidden="false" outlineLevel="0" max="3" min="3" style="0" width="18.13"/>
    <col collapsed="false" customWidth="true" hidden="false" outlineLevel="0" max="4" min="4" style="0" width="13.75"/>
    <col collapsed="false" customWidth="true" hidden="false" outlineLevel="0" max="5" min="5" style="0" width="16.63"/>
    <col collapsed="false" customWidth="true" hidden="false" outlineLevel="0" max="6" min="6" style="0" width="16"/>
    <col collapsed="false" customWidth="true" hidden="false" outlineLevel="0" max="7" min="7" style="0" width="16.38"/>
    <col collapsed="false" customWidth="true" hidden="false" outlineLevel="0" max="11" min="8" style="0" width="11.5"/>
    <col collapsed="false" customWidth="true" hidden="false" outlineLevel="0" max="25" min="12" style="0" width="8.63"/>
  </cols>
  <sheetData>
    <row r="1" customFormat="false" ht="12.75" hidden="false" customHeight="true" outlineLevel="0" collapsed="false">
      <c r="A1" s="124" t="s">
        <v>173</v>
      </c>
      <c r="B1" s="124"/>
      <c r="C1" s="124"/>
      <c r="D1" s="124"/>
      <c r="E1" s="124"/>
      <c r="F1" s="124"/>
      <c r="G1" s="124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customFormat="false" ht="13.5" hidden="false" customHeight="true" outlineLevel="0" collapsed="false">
      <c r="A2" s="124"/>
      <c r="B2" s="124"/>
      <c r="C2" s="124"/>
      <c r="D2" s="124"/>
      <c r="E2" s="124"/>
      <c r="F2" s="124"/>
      <c r="G2" s="12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customFormat="false" ht="13.5" hidden="false" customHeight="true" outlineLevel="0" collapsed="false">
      <c r="A3" s="124"/>
      <c r="B3" s="124"/>
      <c r="C3" s="124"/>
      <c r="D3" s="124"/>
      <c r="E3" s="124"/>
      <c r="F3" s="124"/>
      <c r="G3" s="12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customFormat="false" ht="13.5" hidden="false" customHeight="true" outlineLevel="0" collapsed="false">
      <c r="A4" s="124"/>
      <c r="B4" s="124"/>
      <c r="C4" s="124"/>
      <c r="D4" s="124"/>
      <c r="E4" s="124"/>
      <c r="F4" s="124"/>
      <c r="G4" s="124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customFormat="false" ht="13.5" hidden="false" customHeight="true" outlineLevel="0" collapsed="false">
      <c r="A5" s="124"/>
      <c r="B5" s="124"/>
      <c r="C5" s="124"/>
      <c r="D5" s="124"/>
      <c r="E5" s="124"/>
      <c r="F5" s="124"/>
      <c r="G5" s="12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customFormat="false" ht="13.5" hidden="false" customHeight="true" outlineLevel="0" collapsed="false">
      <c r="A6" s="124"/>
      <c r="B6" s="124"/>
      <c r="C6" s="124"/>
      <c r="D6" s="124"/>
      <c r="E6" s="124"/>
      <c r="F6" s="124"/>
      <c r="G6" s="124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customFormat="false" ht="13.5" hidden="false" customHeight="true" outlineLevel="0" collapsed="false">
      <c r="A7" s="124"/>
      <c r="B7" s="124"/>
      <c r="C7" s="124"/>
      <c r="D7" s="124"/>
      <c r="E7" s="124"/>
      <c r="F7" s="124"/>
      <c r="G7" s="124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customFormat="false" ht="13.5" hidden="false" customHeight="true" outlineLevel="0" collapsed="false">
      <c r="A8" s="124"/>
      <c r="B8" s="124"/>
      <c r="C8" s="124"/>
      <c r="D8" s="124"/>
      <c r="E8" s="124"/>
      <c r="F8" s="124"/>
      <c r="G8" s="124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customFormat="false" ht="13.5" hidden="false" customHeight="true" outlineLevel="0" collapsed="false">
      <c r="A9" s="124"/>
      <c r="B9" s="124"/>
      <c r="C9" s="124"/>
      <c r="D9" s="124"/>
      <c r="E9" s="124"/>
      <c r="F9" s="124"/>
      <c r="G9" s="124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customFormat="false" ht="13.5" hidden="false" customHeight="true" outlineLevel="0" collapsed="false">
      <c r="A10" s="3" t="s">
        <v>229</v>
      </c>
      <c r="B10" s="3"/>
      <c r="C10" s="3"/>
      <c r="D10" s="3"/>
      <c r="E10" s="3"/>
      <c r="F10" s="3"/>
      <c r="G10" s="3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customFormat="false" ht="13.5" hidden="false" customHeight="true" outlineLevel="0" collapsed="false">
      <c r="A11" s="4"/>
      <c r="B11" s="5"/>
      <c r="C11" s="5"/>
      <c r="D11" s="5"/>
      <c r="E11" s="6"/>
      <c r="F11" s="5"/>
      <c r="G11" s="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customFormat="false" ht="13.5" hidden="false" customHeight="true" outlineLevel="0" collapsed="false">
      <c r="A12" s="7" t="s">
        <v>2</v>
      </c>
      <c r="B12" s="2"/>
      <c r="C12" s="8" t="s">
        <v>3</v>
      </c>
      <c r="D12" s="2"/>
      <c r="E12" s="2"/>
      <c r="F12" s="5"/>
      <c r="G12" s="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customFormat="false" ht="13.5" hidden="false" customHeight="true" outlineLevel="0" collapsed="false">
      <c r="A13" s="7" t="s">
        <v>4</v>
      </c>
      <c r="B13" s="2"/>
      <c r="C13" s="8" t="s">
        <v>5</v>
      </c>
      <c r="D13" s="2"/>
      <c r="E13" s="2"/>
      <c r="F13" s="5"/>
      <c r="G13" s="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customFormat="false" ht="13.5" hidden="false" customHeight="true" outlineLevel="0" collapsed="false">
      <c r="A14" s="2"/>
      <c r="B14" s="2"/>
      <c r="C14" s="2"/>
      <c r="D14" s="9"/>
      <c r="E14" s="2"/>
      <c r="F14" s="5"/>
      <c r="G14" s="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customFormat="false" ht="13.5" hidden="false" customHeight="true" outlineLevel="0" collapsed="false">
      <c r="A15" s="5" t="s">
        <v>6</v>
      </c>
      <c r="B15" s="2"/>
      <c r="C15" s="2"/>
      <c r="D15" s="9"/>
      <c r="E15" s="2"/>
      <c r="F15" s="5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customFormat="false" ht="13.5" hidden="false" customHeight="true" outlineLevel="0" collapsed="false">
      <c r="A16" s="5"/>
      <c r="B16" s="2"/>
      <c r="C16" s="2"/>
      <c r="D16" s="9"/>
      <c r="E16" s="2"/>
      <c r="F16" s="5"/>
      <c r="G16" s="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customFormat="false" ht="13.5" hidden="false" customHeight="true" outlineLevel="0" collapsed="false">
      <c r="A17" s="10" t="s">
        <v>7</v>
      </c>
      <c r="B17" s="5"/>
      <c r="C17" s="5"/>
      <c r="D17" s="2"/>
      <c r="E17" s="2"/>
      <c r="F17" s="5"/>
      <c r="G17" s="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customFormat="false" ht="13.5" hidden="false" customHeight="true" outlineLevel="0" collapsed="false">
      <c r="A18" s="11" t="s">
        <v>8</v>
      </c>
      <c r="B18" s="12"/>
      <c r="C18" s="12"/>
      <c r="D18" s="13"/>
      <c r="E18" s="13"/>
      <c r="F18" s="13"/>
      <c r="G18" s="13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customFormat="false" ht="13.5" hidden="false" customHeight="true" outlineLevel="0" collapsed="false">
      <c r="A19" s="11" t="s">
        <v>9</v>
      </c>
      <c r="B19" s="12"/>
      <c r="C19" s="12"/>
      <c r="D19" s="12"/>
      <c r="E19" s="12"/>
      <c r="F19" s="12"/>
      <c r="G19" s="14" t="s">
        <v>198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customFormat="false" ht="13.5" hidden="false" customHeight="true" outlineLevel="0" collapsed="false">
      <c r="A20" s="11" t="s">
        <v>11</v>
      </c>
      <c r="B20" s="12"/>
      <c r="C20" s="12"/>
      <c r="D20" s="12"/>
      <c r="E20" s="12"/>
      <c r="F20" s="12"/>
      <c r="G20" s="15" t="s">
        <v>12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customFormat="false" ht="13.5" hidden="false" customHeight="true" outlineLevel="0" collapsed="false">
      <c r="A21" s="11" t="s">
        <v>13</v>
      </c>
      <c r="B21" s="12"/>
      <c r="C21" s="12"/>
      <c r="D21" s="12"/>
      <c r="E21" s="12"/>
      <c r="F21" s="12"/>
      <c r="G21" s="14" t="n">
        <v>12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customFormat="false" ht="13.5" hidden="false" customHeight="true" outlineLevel="0" collapsed="false">
      <c r="A22" s="2"/>
      <c r="B22" s="2"/>
      <c r="C22" s="2"/>
      <c r="D22" s="9"/>
      <c r="E22" s="2"/>
      <c r="F22" s="5"/>
      <c r="G22" s="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customFormat="false" ht="13.5" hidden="false" customHeight="true" outlineLevel="0" collapsed="false">
      <c r="A23" s="10" t="s">
        <v>14</v>
      </c>
      <c r="B23" s="16"/>
      <c r="C23" s="16"/>
      <c r="D23" s="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customFormat="false" ht="13.5" hidden="false" customHeight="true" outlineLevel="0" collapsed="false">
      <c r="A24" s="17" t="s">
        <v>15</v>
      </c>
      <c r="B24" s="18"/>
      <c r="C24" s="19"/>
      <c r="D24" s="19"/>
      <c r="E24" s="19"/>
      <c r="F24" s="19"/>
      <c r="G24" s="19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customFormat="false" ht="13.5" hidden="false" customHeight="true" outlineLevel="0" collapsed="false">
      <c r="A25" s="17" t="s">
        <v>16</v>
      </c>
      <c r="B25" s="20"/>
      <c r="C25" s="19"/>
      <c r="D25" s="19"/>
      <c r="E25" s="21" t="n">
        <v>1</v>
      </c>
      <c r="F25" s="21" t="n">
        <v>1</v>
      </c>
      <c r="G25" s="21" t="n">
        <v>1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customFormat="false" ht="13.5" hidden="false" customHeight="true" outlineLevel="0" collapsed="false">
      <c r="A26" s="17" t="s">
        <v>17</v>
      </c>
      <c r="B26" s="20"/>
      <c r="C26" s="19"/>
      <c r="D26" s="19"/>
      <c r="E26" s="22" t="n">
        <v>1</v>
      </c>
      <c r="F26" s="22" t="n">
        <v>1</v>
      </c>
      <c r="G26" s="22" t="n">
        <v>1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customFormat="false" ht="13.5" hidden="false" customHeight="true" outlineLevel="0" collapsed="false">
      <c r="A27" s="17" t="s">
        <v>18</v>
      </c>
      <c r="B27" s="20"/>
      <c r="C27" s="19"/>
      <c r="D27" s="19"/>
      <c r="E27" s="23" t="n">
        <v>26</v>
      </c>
      <c r="F27" s="23" t="n">
        <v>26</v>
      </c>
      <c r="G27" s="23" t="n">
        <v>26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customFormat="false" ht="13.5" hidden="false" customHeight="true" outlineLevel="0" collapsed="false">
      <c r="A28" s="17" t="s">
        <v>19</v>
      </c>
      <c r="B28" s="20"/>
      <c r="C28" s="19"/>
      <c r="D28" s="19"/>
      <c r="E28" s="22" t="s">
        <v>21</v>
      </c>
      <c r="F28" s="22" t="s">
        <v>21</v>
      </c>
      <c r="G28" s="22" t="s">
        <v>21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customFormat="false" ht="13.5" hidden="false" customHeight="true" outlineLevel="0" collapsed="false">
      <c r="A29" s="17" t="s">
        <v>22</v>
      </c>
      <c r="B29" s="20"/>
      <c r="C29" s="19"/>
      <c r="D29" s="19"/>
      <c r="E29" s="24" t="n">
        <v>4.5</v>
      </c>
      <c r="F29" s="24" t="n">
        <v>4.5</v>
      </c>
      <c r="G29" s="24" t="n">
        <v>4.5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customFormat="false" ht="33" hidden="false" customHeight="true" outlineLevel="0" collapsed="false">
      <c r="A30" s="17" t="s">
        <v>23</v>
      </c>
      <c r="B30" s="20"/>
      <c r="C30" s="19"/>
      <c r="D30" s="19"/>
      <c r="E30" s="136" t="s">
        <v>230</v>
      </c>
      <c r="F30" s="136" t="s">
        <v>230</v>
      </c>
      <c r="G30" s="136" t="s">
        <v>230</v>
      </c>
      <c r="H30" s="2"/>
      <c r="I30" s="27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customFormat="false" ht="19.5" hidden="false" customHeight="true" outlineLevel="0" collapsed="false">
      <c r="A31" s="28" t="s">
        <v>25</v>
      </c>
      <c r="B31" s="29"/>
      <c r="C31" s="29"/>
      <c r="D31" s="29"/>
      <c r="E31" s="30"/>
      <c r="F31" s="31"/>
      <c r="G31" s="31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</row>
    <row r="32" customFormat="false" ht="58.5" hidden="false" customHeight="true" outlineLevel="0" collapsed="false">
      <c r="A32" s="33" t="n">
        <v>1</v>
      </c>
      <c r="B32" s="34" t="s">
        <v>26</v>
      </c>
      <c r="C32" s="34"/>
      <c r="D32" s="34"/>
      <c r="E32" s="35" t="s">
        <v>231</v>
      </c>
      <c r="F32" s="36" t="s">
        <v>232</v>
      </c>
      <c r="G32" s="36" t="s">
        <v>233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customFormat="false" ht="13.5" hidden="false" customHeight="true" outlineLevel="0" collapsed="false">
      <c r="A33" s="33" t="n">
        <v>2</v>
      </c>
      <c r="B33" s="34" t="s">
        <v>29</v>
      </c>
      <c r="C33" s="34"/>
      <c r="D33" s="34"/>
      <c r="E33" s="37" t="s">
        <v>234</v>
      </c>
      <c r="F33" s="37" t="s">
        <v>234</v>
      </c>
      <c r="G33" s="37" t="s">
        <v>234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customFormat="false" ht="13.5" hidden="false" customHeight="true" outlineLevel="0" collapsed="false">
      <c r="A34" s="33" t="n">
        <v>3</v>
      </c>
      <c r="B34" s="34" t="s">
        <v>31</v>
      </c>
      <c r="C34" s="34"/>
      <c r="D34" s="34"/>
      <c r="E34" s="127" t="n">
        <v>2357.94</v>
      </c>
      <c r="F34" s="127" t="n">
        <v>2357.94</v>
      </c>
      <c r="G34" s="127" t="n">
        <v>2357.94</v>
      </c>
      <c r="H34" s="2"/>
      <c r="I34" s="137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customFormat="false" ht="13.5" hidden="false" customHeight="true" outlineLevel="0" collapsed="false">
      <c r="A35" s="33" t="n">
        <v>4</v>
      </c>
      <c r="B35" s="34" t="s">
        <v>32</v>
      </c>
      <c r="C35" s="34"/>
      <c r="D35" s="34"/>
      <c r="E35" s="39"/>
      <c r="F35" s="39"/>
      <c r="G35" s="39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customFormat="false" ht="13.5" hidden="false" customHeight="true" outlineLevel="0" collapsed="false">
      <c r="A36" s="33" t="n">
        <v>5</v>
      </c>
      <c r="B36" s="34" t="s">
        <v>33</v>
      </c>
      <c r="C36" s="34"/>
      <c r="D36" s="34"/>
      <c r="E36" s="40" t="s">
        <v>34</v>
      </c>
      <c r="F36" s="40" t="s">
        <v>34</v>
      </c>
      <c r="G36" s="40" t="s">
        <v>34</v>
      </c>
      <c r="H36" s="2"/>
      <c r="I36" s="13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customFormat="false" ht="13.5" hidden="false" customHeight="true" outlineLevel="0" collapsed="false">
      <c r="A37" s="4"/>
      <c r="B37" s="5"/>
      <c r="C37" s="5"/>
      <c r="D37" s="5"/>
      <c r="E37" s="6"/>
      <c r="F37" s="5"/>
      <c r="G37" s="5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customFormat="false" ht="13.5" hidden="false" customHeight="true" outlineLevel="0" collapsed="false">
      <c r="A38" s="4"/>
      <c r="B38" s="5" t="s">
        <v>35</v>
      </c>
      <c r="C38" s="5"/>
      <c r="D38" s="5"/>
      <c r="E38" s="6"/>
      <c r="F38" s="5"/>
      <c r="G38" s="5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customFormat="false" ht="13.5" hidden="false" customHeight="true" outlineLevel="0" collapsed="false">
      <c r="A39" s="45" t="n">
        <v>1</v>
      </c>
      <c r="B39" s="46" t="s">
        <v>36</v>
      </c>
      <c r="C39" s="46"/>
      <c r="D39" s="47" t="s">
        <v>37</v>
      </c>
      <c r="E39" s="48" t="s">
        <v>38</v>
      </c>
      <c r="F39" s="48" t="s">
        <v>38</v>
      </c>
      <c r="G39" s="48" t="s">
        <v>38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customFormat="false" ht="13.5" hidden="false" customHeight="true" outlineLevel="0" collapsed="false">
      <c r="A40" s="50" t="s">
        <v>39</v>
      </c>
      <c r="B40" s="51" t="s">
        <v>40</v>
      </c>
      <c r="C40" s="51"/>
      <c r="D40" s="52"/>
      <c r="E40" s="53" t="n">
        <f aca="false">E34</f>
        <v>2357.94</v>
      </c>
      <c r="F40" s="53" t="n">
        <f aca="false">F34</f>
        <v>2357.94</v>
      </c>
      <c r="G40" s="53" t="n">
        <f aca="false">G34</f>
        <v>2357.94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customFormat="false" ht="13.5" hidden="false" customHeight="true" outlineLevel="0" collapsed="false">
      <c r="A41" s="50" t="s">
        <v>41</v>
      </c>
      <c r="B41" s="51" t="s">
        <v>42</v>
      </c>
      <c r="C41" s="51"/>
      <c r="D41" s="54" t="n">
        <v>0</v>
      </c>
      <c r="E41" s="53" t="n">
        <v>0</v>
      </c>
      <c r="F41" s="53" t="n">
        <f aca="false">F40*D41</f>
        <v>0</v>
      </c>
      <c r="G41" s="53" t="n">
        <f aca="false">G40*D41</f>
        <v>0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customFormat="false" ht="13.5" hidden="false" customHeight="true" outlineLevel="0" collapsed="false">
      <c r="A42" s="50" t="s">
        <v>43</v>
      </c>
      <c r="B42" s="51" t="s">
        <v>44</v>
      </c>
      <c r="C42" s="51"/>
      <c r="D42" s="54" t="n">
        <v>0</v>
      </c>
      <c r="E42" s="53" t="n">
        <f aca="false">E40*D42</f>
        <v>0</v>
      </c>
      <c r="F42" s="53" t="n">
        <f aca="false">F40*D42</f>
        <v>0</v>
      </c>
      <c r="G42" s="53" t="n">
        <f aca="false">G40*D42</f>
        <v>0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customFormat="false" ht="13.5" hidden="false" customHeight="true" outlineLevel="0" collapsed="false">
      <c r="A43" s="50" t="s">
        <v>45</v>
      </c>
      <c r="B43" s="51" t="s">
        <v>46</v>
      </c>
      <c r="C43" s="51"/>
      <c r="D43" s="54"/>
      <c r="E43" s="53" t="n">
        <v>0</v>
      </c>
      <c r="F43" s="55" t="n">
        <f aca="false">(F40/220)*0.2*72</f>
        <v>154.3378909</v>
      </c>
      <c r="G43" s="55" t="n">
        <f aca="false">(G40/220)*0.2*138</f>
        <v>295.8142909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customFormat="false" ht="13.5" hidden="false" customHeight="true" outlineLevel="0" collapsed="false">
      <c r="A44" s="50" t="s">
        <v>47</v>
      </c>
      <c r="B44" s="51" t="s">
        <v>48</v>
      </c>
      <c r="C44" s="51"/>
      <c r="D44" s="52"/>
      <c r="E44" s="53" t="n">
        <v>0</v>
      </c>
      <c r="F44" s="55" t="n">
        <f aca="false">(F40/220*1.2)*72*(0.1428571428571)</f>
        <v>132.2896208</v>
      </c>
      <c r="G44" s="55" t="n">
        <f aca="false">(G40/220*1.2)*138*(0.1428571428571)</f>
        <v>253.5551065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customFormat="false" ht="13.5" hidden="false" customHeight="true" outlineLevel="0" collapsed="false">
      <c r="A45" s="50" t="s">
        <v>49</v>
      </c>
      <c r="B45" s="139" t="s">
        <v>235</v>
      </c>
      <c r="C45" s="51"/>
      <c r="D45" s="52"/>
      <c r="E45" s="53" t="n">
        <v>0</v>
      </c>
      <c r="F45" s="55" t="n">
        <f aca="false">F43*(4/26)</f>
        <v>23.7442909076923</v>
      </c>
      <c r="G45" s="55" t="n">
        <f aca="false">G43*(4/26)</f>
        <v>45.5098909076923</v>
      </c>
      <c r="H45" s="2"/>
      <c r="I45" s="2"/>
      <c r="J45" s="56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customFormat="false" ht="13.5" hidden="false" customHeight="true" outlineLevel="0" collapsed="false">
      <c r="A46" s="45"/>
      <c r="B46" s="46" t="s">
        <v>51</v>
      </c>
      <c r="C46" s="46"/>
      <c r="D46" s="57"/>
      <c r="E46" s="58" t="n">
        <f aca="false">SUM(E40:E45)</f>
        <v>2357.94</v>
      </c>
      <c r="F46" s="58" t="n">
        <f aca="false">SUM(F40:F45)</f>
        <v>2668.31180260769</v>
      </c>
      <c r="G46" s="58" t="n">
        <f aca="false">SUM(G40:G45)</f>
        <v>2952.81928830769</v>
      </c>
      <c r="H46" s="2"/>
      <c r="I46" s="2"/>
      <c r="J46" s="56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customFormat="false" ht="13.5" hidden="false" customHeight="true" outlineLevel="0" collapsed="false">
      <c r="A47" s="4"/>
      <c r="B47" s="5"/>
      <c r="C47" s="5"/>
      <c r="D47" s="5"/>
      <c r="E47" s="6"/>
      <c r="F47" s="6"/>
      <c r="G47" s="6"/>
      <c r="H47" s="2"/>
      <c r="I47" s="2"/>
      <c r="J47" s="56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customFormat="false" ht="13.5" hidden="false" customHeight="true" outlineLevel="0" collapsed="false">
      <c r="A48" s="4"/>
      <c r="B48" s="5" t="s">
        <v>52</v>
      </c>
      <c r="C48" s="5"/>
      <c r="D48" s="5"/>
      <c r="E48" s="6"/>
      <c r="F48" s="6"/>
      <c r="G48" s="6"/>
      <c r="H48" s="2"/>
      <c r="I48" s="2"/>
      <c r="J48" s="56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customFormat="false" ht="13.5" hidden="false" customHeight="true" outlineLevel="0" collapsed="false">
      <c r="A49" s="4"/>
      <c r="B49" s="5" t="s">
        <v>53</v>
      </c>
      <c r="C49" s="5"/>
      <c r="D49" s="5"/>
      <c r="E49" s="6"/>
      <c r="F49" s="6"/>
      <c r="G49" s="6"/>
      <c r="H49" s="2"/>
      <c r="I49" s="2"/>
      <c r="J49" s="56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customFormat="false" ht="13.5" hidden="false" customHeight="true" outlineLevel="0" collapsed="false">
      <c r="A50" s="45" t="s">
        <v>54</v>
      </c>
      <c r="B50" s="46" t="s">
        <v>55</v>
      </c>
      <c r="C50" s="46"/>
      <c r="D50" s="47" t="s">
        <v>37</v>
      </c>
      <c r="E50" s="59" t="s">
        <v>38</v>
      </c>
      <c r="F50" s="59" t="s">
        <v>38</v>
      </c>
      <c r="G50" s="59" t="s">
        <v>38</v>
      </c>
      <c r="H50" s="2"/>
      <c r="I50" s="2"/>
      <c r="J50" s="56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customFormat="false" ht="13.5" hidden="false" customHeight="true" outlineLevel="0" collapsed="false">
      <c r="A51" s="50" t="s">
        <v>39</v>
      </c>
      <c r="B51" s="51" t="s">
        <v>56</v>
      </c>
      <c r="C51" s="51"/>
      <c r="D51" s="54" t="n">
        <v>0.0833</v>
      </c>
      <c r="E51" s="53" t="n">
        <f aca="false">E46*D51</f>
        <v>196.416402</v>
      </c>
      <c r="F51" s="53" t="n">
        <f aca="false">F46*D51</f>
        <v>222.2703732</v>
      </c>
      <c r="G51" s="53" t="n">
        <f aca="false">G46*D51</f>
        <v>245.9698467</v>
      </c>
      <c r="H51" s="2"/>
      <c r="I51" s="2"/>
      <c r="J51" s="56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customFormat="false" ht="13.5" hidden="false" customHeight="true" outlineLevel="0" collapsed="false">
      <c r="A52" s="60" t="s">
        <v>41</v>
      </c>
      <c r="B52" s="51" t="s">
        <v>57</v>
      </c>
      <c r="C52" s="51"/>
      <c r="D52" s="54" t="n">
        <v>0.1111</v>
      </c>
      <c r="E52" s="53" t="n">
        <f aca="false">E46*$D52</f>
        <v>261.967134</v>
      </c>
      <c r="F52" s="53" t="n">
        <f aca="false">F46*$D52</f>
        <v>296.449441269715</v>
      </c>
      <c r="G52" s="53" t="n">
        <f aca="false">G46*$D52</f>
        <v>328.058222930985</v>
      </c>
      <c r="H52" s="61"/>
      <c r="I52" s="61"/>
      <c r="J52" s="62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</row>
    <row r="53" customFormat="false" ht="13.5" hidden="false" customHeight="true" outlineLevel="0" collapsed="false">
      <c r="A53" s="59"/>
      <c r="B53" s="63" t="s">
        <v>51</v>
      </c>
      <c r="C53" s="63"/>
      <c r="D53" s="64"/>
      <c r="E53" s="58" t="n">
        <f aca="false">SUM(E51:E52)</f>
        <v>458.383536</v>
      </c>
      <c r="F53" s="58" t="n">
        <f aca="false">SUM(F51:F52)</f>
        <v>518.719814469715</v>
      </c>
      <c r="G53" s="58" t="n">
        <f aca="false">SUM(G51:G52)</f>
        <v>574.028069630985</v>
      </c>
      <c r="H53" s="2"/>
      <c r="I53" s="2"/>
      <c r="J53" s="56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customFormat="false" ht="13.5" hidden="false" customHeight="true" outlineLevel="0" collapsed="false">
      <c r="A54" s="4"/>
      <c r="B54" s="5"/>
      <c r="C54" s="5"/>
      <c r="D54" s="5"/>
      <c r="E54" s="6"/>
      <c r="F54" s="6"/>
      <c r="G54" s="6"/>
      <c r="H54" s="2"/>
      <c r="I54" s="2"/>
      <c r="J54" s="56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customFormat="false" ht="13.5" hidden="false" customHeight="true" outlineLevel="0" collapsed="false">
      <c r="A55" s="4"/>
      <c r="B55" s="5" t="s">
        <v>58</v>
      </c>
      <c r="C55" s="5"/>
      <c r="D55" s="5"/>
      <c r="E55" s="6"/>
      <c r="F55" s="6"/>
      <c r="G55" s="6"/>
      <c r="H55" s="2"/>
      <c r="I55" s="2"/>
      <c r="J55" s="56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customFormat="false" ht="13.5" hidden="false" customHeight="true" outlineLevel="0" collapsed="false">
      <c r="A56" s="45" t="s">
        <v>59</v>
      </c>
      <c r="B56" s="46" t="s">
        <v>60</v>
      </c>
      <c r="C56" s="46"/>
      <c r="D56" s="47" t="s">
        <v>37</v>
      </c>
      <c r="E56" s="48" t="s">
        <v>38</v>
      </c>
      <c r="F56" s="48" t="s">
        <v>38</v>
      </c>
      <c r="G56" s="48" t="s">
        <v>38</v>
      </c>
      <c r="H56" s="2"/>
      <c r="I56" s="2"/>
      <c r="J56" s="56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customFormat="false" ht="13.5" hidden="false" customHeight="true" outlineLevel="0" collapsed="false">
      <c r="A57" s="50" t="s">
        <v>39</v>
      </c>
      <c r="B57" s="51" t="s">
        <v>61</v>
      </c>
      <c r="C57" s="51"/>
      <c r="D57" s="54" t="n">
        <v>0.2</v>
      </c>
      <c r="E57" s="53" t="n">
        <f aca="false">($E$46+$E$53)*D57</f>
        <v>563.2647072</v>
      </c>
      <c r="F57" s="53" t="n">
        <f aca="false">($F$46+$F$53)*D57</f>
        <v>637.406323415481</v>
      </c>
      <c r="G57" s="53" t="n">
        <f aca="false">($G$46+$G$53)*D57</f>
        <v>705.369471587736</v>
      </c>
      <c r="H57" s="2"/>
      <c r="I57" s="2"/>
      <c r="J57" s="56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customFormat="false" ht="13.5" hidden="false" customHeight="true" outlineLevel="0" collapsed="false">
      <c r="A58" s="50" t="s">
        <v>41</v>
      </c>
      <c r="B58" s="51" t="s">
        <v>62</v>
      </c>
      <c r="C58" s="51"/>
      <c r="D58" s="54" t="n">
        <v>0.025</v>
      </c>
      <c r="E58" s="53" t="n">
        <f aca="false">($E$46+$E$53)*D58</f>
        <v>70.4080884</v>
      </c>
      <c r="F58" s="53" t="n">
        <f aca="false">($F$46+$F$53)*D58</f>
        <v>79.6757904269352</v>
      </c>
      <c r="G58" s="53" t="n">
        <f aca="false">($G$46+$G$53)*D58</f>
        <v>88.1711839484669</v>
      </c>
      <c r="H58" s="2"/>
      <c r="I58" s="2"/>
      <c r="J58" s="56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customFormat="false" ht="13.5" hidden="false" customHeight="true" outlineLevel="0" collapsed="false">
      <c r="A59" s="50" t="s">
        <v>43</v>
      </c>
      <c r="B59" s="51" t="s">
        <v>63</v>
      </c>
      <c r="C59" s="51"/>
      <c r="D59" s="65" t="n">
        <v>0.0196</v>
      </c>
      <c r="E59" s="53" t="n">
        <f aca="false">($E$46+$E$53)*D59</f>
        <v>55.1999413056</v>
      </c>
      <c r="F59" s="53" t="n">
        <f aca="false">($F$46+$F$53)*D59</f>
        <v>62.4658196947172</v>
      </c>
      <c r="G59" s="53" t="n">
        <f aca="false">($G$46+$G$53)*D59</f>
        <v>69.1262082155981</v>
      </c>
      <c r="H59" s="2"/>
      <c r="I59" s="2"/>
      <c r="J59" s="56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customFormat="false" ht="13.5" hidden="false" customHeight="true" outlineLevel="0" collapsed="false">
      <c r="A60" s="50" t="s">
        <v>45</v>
      </c>
      <c r="B60" s="51" t="s">
        <v>64</v>
      </c>
      <c r="C60" s="51"/>
      <c r="D60" s="54" t="n">
        <v>0.015</v>
      </c>
      <c r="E60" s="53" t="n">
        <f aca="false">($E$46+$E$53)*D60</f>
        <v>42.24485304</v>
      </c>
      <c r="F60" s="53" t="n">
        <f aca="false">($F$46+$F$53)*D60</f>
        <v>47.8054742561611</v>
      </c>
      <c r="G60" s="53" t="n">
        <f aca="false">($G$46+$G$53)*D60</f>
        <v>52.9027103690802</v>
      </c>
      <c r="H60" s="2"/>
      <c r="I60" s="2"/>
      <c r="J60" s="56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customFormat="false" ht="13.5" hidden="false" customHeight="true" outlineLevel="0" collapsed="false">
      <c r="A61" s="50" t="s">
        <v>47</v>
      </c>
      <c r="B61" s="51" t="s">
        <v>65</v>
      </c>
      <c r="C61" s="51"/>
      <c r="D61" s="54" t="n">
        <v>0.01</v>
      </c>
      <c r="E61" s="53" t="n">
        <f aca="false">($E$46+$E$53)*D61</f>
        <v>28.16323536</v>
      </c>
      <c r="F61" s="53" t="n">
        <f aca="false">($F$46+$F$53)*D61</f>
        <v>31.8703161707741</v>
      </c>
      <c r="G61" s="53" t="n">
        <f aca="false">($G$46+$G$53)*D61</f>
        <v>35.2684735793868</v>
      </c>
      <c r="H61" s="2"/>
      <c r="I61" s="2"/>
      <c r="J61" s="56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customFormat="false" ht="13.5" hidden="false" customHeight="true" outlineLevel="0" collapsed="false">
      <c r="A62" s="50" t="s">
        <v>49</v>
      </c>
      <c r="B62" s="51" t="s">
        <v>66</v>
      </c>
      <c r="C62" s="51"/>
      <c r="D62" s="54" t="n">
        <v>0.006</v>
      </c>
      <c r="E62" s="53" t="n">
        <f aca="false">($E$46+$E$53)*D62</f>
        <v>16.897941216</v>
      </c>
      <c r="F62" s="53" t="n">
        <f aca="false">($F$46+$F$53)*D62</f>
        <v>19.1221897024644</v>
      </c>
      <c r="G62" s="53" t="n">
        <f aca="false">($G$46+$G$53)*D62</f>
        <v>21.1610841476321</v>
      </c>
      <c r="H62" s="2"/>
      <c r="I62" s="2"/>
      <c r="J62" s="56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customFormat="false" ht="13.5" hidden="false" customHeight="true" outlineLevel="0" collapsed="false">
      <c r="A63" s="50" t="s">
        <v>67</v>
      </c>
      <c r="B63" s="51" t="s">
        <v>68</v>
      </c>
      <c r="C63" s="51"/>
      <c r="D63" s="54" t="n">
        <v>0.002</v>
      </c>
      <c r="E63" s="53" t="n">
        <f aca="false">($E$46+$E$53)*D63</f>
        <v>5.632647072</v>
      </c>
      <c r="F63" s="53" t="n">
        <f aca="false">($F$46+$F$53)*D63</f>
        <v>6.37406323415481</v>
      </c>
      <c r="G63" s="53" t="n">
        <f aca="false">($G$46+$G$53)*D63</f>
        <v>7.05369471587735</v>
      </c>
      <c r="H63" s="2"/>
      <c r="I63" s="2"/>
      <c r="J63" s="56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customFormat="false" ht="13.5" hidden="false" customHeight="true" outlineLevel="0" collapsed="false">
      <c r="A64" s="50" t="s">
        <v>69</v>
      </c>
      <c r="B64" s="51" t="s">
        <v>70</v>
      </c>
      <c r="C64" s="51"/>
      <c r="D64" s="54" t="n">
        <v>0.08</v>
      </c>
      <c r="E64" s="53" t="n">
        <f aca="false">($E$46+$E$53)*D64</f>
        <v>225.30588288</v>
      </c>
      <c r="F64" s="53" t="n">
        <f aca="false">($F$46+$F$53)*D64</f>
        <v>254.962529366193</v>
      </c>
      <c r="G64" s="53" t="n">
        <f aca="false">($G$46+$G$53)*D64</f>
        <v>282.147788635094</v>
      </c>
      <c r="H64" s="2"/>
      <c r="I64" s="2"/>
      <c r="J64" s="56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customFormat="false" ht="13.5" hidden="false" customHeight="true" outlineLevel="0" collapsed="false">
      <c r="A65" s="59"/>
      <c r="B65" s="46" t="s">
        <v>51</v>
      </c>
      <c r="C65" s="46"/>
      <c r="D65" s="66" t="n">
        <f aca="false">SUM(D57:D64)</f>
        <v>0.3576</v>
      </c>
      <c r="E65" s="58" t="n">
        <f aca="false">SUM(E57:E64)</f>
        <v>1007.1172964736</v>
      </c>
      <c r="F65" s="58" t="n">
        <f aca="false">SUM(F57:F64)</f>
        <v>1139.68250626688</v>
      </c>
      <c r="G65" s="58" t="n">
        <f aca="false">SUM(G57:G64)</f>
        <v>1261.20061519887</v>
      </c>
      <c r="H65" s="2"/>
      <c r="I65" s="2"/>
      <c r="J65" s="56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customFormat="false" ht="13.5" hidden="false" customHeight="true" outlineLevel="0" collapsed="false">
      <c r="A66" s="4"/>
      <c r="B66" s="5"/>
      <c r="C66" s="5"/>
      <c r="D66" s="5"/>
      <c r="E66" s="67"/>
      <c r="F66" s="67"/>
      <c r="G66" s="67"/>
      <c r="H66" s="2"/>
      <c r="I66" s="2"/>
      <c r="J66" s="56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customFormat="false" ht="13.5" hidden="false" customHeight="true" outlineLevel="0" collapsed="false">
      <c r="A67" s="4"/>
      <c r="B67" s="5" t="s">
        <v>71</v>
      </c>
      <c r="C67" s="5"/>
      <c r="D67" s="5"/>
      <c r="E67" s="6"/>
      <c r="F67" s="6"/>
      <c r="G67" s="6"/>
      <c r="H67" s="2"/>
      <c r="I67" s="2"/>
      <c r="J67" s="56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customFormat="false" ht="13.5" hidden="false" customHeight="true" outlineLevel="0" collapsed="false">
      <c r="A68" s="45" t="s">
        <v>72</v>
      </c>
      <c r="B68" s="46" t="s">
        <v>73</v>
      </c>
      <c r="C68" s="46"/>
      <c r="D68" s="47" t="s">
        <v>37</v>
      </c>
      <c r="E68" s="45" t="s">
        <v>38</v>
      </c>
      <c r="F68" s="45" t="s">
        <v>38</v>
      </c>
      <c r="G68" s="45" t="s">
        <v>38</v>
      </c>
      <c r="H68" s="2"/>
      <c r="I68" s="2"/>
      <c r="J68" s="56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customFormat="false" ht="13.5" hidden="false" customHeight="true" outlineLevel="0" collapsed="false">
      <c r="A69" s="50" t="s">
        <v>39</v>
      </c>
      <c r="B69" s="68" t="s">
        <v>236</v>
      </c>
      <c r="C69" s="51"/>
      <c r="D69" s="69" t="n">
        <f aca="false">E29</f>
        <v>4.5</v>
      </c>
      <c r="E69" s="53" t="n">
        <f aca="false">IF($E29=0,0,(($E27*2)*$E29)-(E40*0.06))</f>
        <v>92.5236</v>
      </c>
      <c r="F69" s="53" t="n">
        <f aca="false">IF($E29=0,0,(($E27*2)*$E29)-(F40*0.06))</f>
        <v>92.5236</v>
      </c>
      <c r="G69" s="53" t="n">
        <f aca="false">IF($E29=0,0,(($E27*2)*$E29)-(G40*0.06))</f>
        <v>92.5236</v>
      </c>
      <c r="H69" s="2"/>
      <c r="I69" s="2"/>
      <c r="J69" s="56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customFormat="false" ht="13.5" hidden="false" customHeight="true" outlineLevel="0" collapsed="false">
      <c r="A70" s="50" t="s">
        <v>41</v>
      </c>
      <c r="B70" s="51" t="s">
        <v>237</v>
      </c>
      <c r="C70" s="51"/>
      <c r="D70" s="140"/>
      <c r="E70" s="53" t="n">
        <f aca="false">((22.43*22)+(27.29*4))-(((22.43*22)+(27.29*4))*1%)</f>
        <v>596.5938</v>
      </c>
      <c r="F70" s="53" t="n">
        <f aca="false">((22.43*22)+(27.29*4))-(((22.43*22)+(27.29*4))*1%)</f>
        <v>596.5938</v>
      </c>
      <c r="G70" s="53" t="n">
        <f aca="false">((22.43*22)+(27.29*4))-(((22.43*22)+(27.29*4))*1%)</f>
        <v>596.5938</v>
      </c>
      <c r="H70" s="2"/>
      <c r="I70" s="2"/>
      <c r="J70" s="56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customFormat="false" ht="13.5" hidden="false" customHeight="true" outlineLevel="0" collapsed="false">
      <c r="A71" s="50" t="s">
        <v>43</v>
      </c>
      <c r="B71" s="51" t="s">
        <v>76</v>
      </c>
      <c r="C71" s="51"/>
      <c r="D71" s="76" t="n">
        <v>11</v>
      </c>
      <c r="E71" s="53" t="n">
        <f aca="false">D71</f>
        <v>11</v>
      </c>
      <c r="F71" s="53" t="n">
        <f aca="false">D71</f>
        <v>11</v>
      </c>
      <c r="G71" s="53" t="n">
        <f aca="false">D71</f>
        <v>11</v>
      </c>
      <c r="H71" s="2"/>
      <c r="I71" s="2"/>
      <c r="J71" s="56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customFormat="false" ht="13.5" hidden="false" customHeight="true" outlineLevel="0" collapsed="false">
      <c r="A72" s="50" t="s">
        <v>45</v>
      </c>
      <c r="B72" s="51" t="s">
        <v>77</v>
      </c>
      <c r="C72" s="51"/>
      <c r="D72" s="77" t="n">
        <v>0</v>
      </c>
      <c r="E72" s="53" t="n">
        <f aca="false">D72</f>
        <v>0</v>
      </c>
      <c r="F72" s="53" t="n">
        <f aca="false">D72</f>
        <v>0</v>
      </c>
      <c r="G72" s="53" t="n">
        <f aca="false">D72</f>
        <v>0</v>
      </c>
      <c r="H72" s="2"/>
      <c r="I72" s="2"/>
      <c r="J72" s="56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customFormat="false" ht="13.5" hidden="false" customHeight="true" outlineLevel="0" collapsed="false">
      <c r="A73" s="50" t="s">
        <v>47</v>
      </c>
      <c r="B73" s="51" t="s">
        <v>78</v>
      </c>
      <c r="C73" s="51"/>
      <c r="D73" s="54" t="n">
        <v>0.07</v>
      </c>
      <c r="E73" s="53" t="n">
        <f aca="false">E46*D73</f>
        <v>165.0558</v>
      </c>
      <c r="F73" s="53" t="n">
        <f aca="false">F46*D73</f>
        <v>186.7818262</v>
      </c>
      <c r="G73" s="53" t="n">
        <f aca="false">G46*D73</f>
        <v>206.6973502</v>
      </c>
      <c r="H73" s="2"/>
      <c r="I73" s="2"/>
      <c r="J73" s="56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customFormat="false" ht="13.5" hidden="false" customHeight="true" outlineLevel="0" collapsed="false">
      <c r="A74" s="50" t="s">
        <v>49</v>
      </c>
      <c r="B74" s="51" t="s">
        <v>238</v>
      </c>
      <c r="C74" s="51"/>
      <c r="D74" s="54" t="n">
        <v>0</v>
      </c>
      <c r="E74" s="53" t="n">
        <f aca="false">(E40/220)*4*1.5</f>
        <v>64.3074545454546</v>
      </c>
      <c r="F74" s="53" t="n">
        <f aca="false">(F40/220)*4*1.5</f>
        <v>64.3074545454546</v>
      </c>
      <c r="G74" s="53" t="n">
        <f aca="false">(G40/220)*4*1.5</f>
        <v>64.3074545454546</v>
      </c>
      <c r="H74" s="2"/>
      <c r="I74" s="2"/>
      <c r="J74" s="56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customFormat="false" ht="13.5" hidden="false" customHeight="true" outlineLevel="0" collapsed="false">
      <c r="A75" s="59"/>
      <c r="B75" s="46" t="s">
        <v>51</v>
      </c>
      <c r="C75" s="46"/>
      <c r="D75" s="57"/>
      <c r="E75" s="58" t="n">
        <f aca="false">SUM(E69:E74)</f>
        <v>929.480654545455</v>
      </c>
      <c r="F75" s="58" t="n">
        <f aca="false">SUM(F69:F74)</f>
        <v>951.206680745455</v>
      </c>
      <c r="G75" s="58" t="n">
        <f aca="false">SUM(G69:G74)</f>
        <v>971.122204745455</v>
      </c>
      <c r="H75" s="2"/>
      <c r="I75" s="2"/>
      <c r="J75" s="56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customFormat="false" ht="13.5" hidden="false" customHeight="true" outlineLevel="0" collapsed="false">
      <c r="A76" s="4"/>
      <c r="B76" s="5"/>
      <c r="C76" s="5"/>
      <c r="D76" s="5"/>
      <c r="E76" s="6"/>
      <c r="F76" s="6"/>
      <c r="G76" s="6"/>
      <c r="H76" s="2"/>
      <c r="I76" s="2"/>
      <c r="J76" s="56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customFormat="false" ht="13.5" hidden="false" customHeight="true" outlineLevel="0" collapsed="false">
      <c r="A77" s="5"/>
      <c r="B77" s="5" t="s">
        <v>80</v>
      </c>
      <c r="C77" s="5"/>
      <c r="D77" s="5"/>
      <c r="E77" s="5"/>
      <c r="F77" s="5"/>
      <c r="G77" s="5"/>
      <c r="H77" s="2"/>
      <c r="I77" s="2"/>
      <c r="J77" s="56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customFormat="false" ht="13.5" hidden="false" customHeight="true" outlineLevel="0" collapsed="false">
      <c r="A78" s="45" t="n">
        <v>2</v>
      </c>
      <c r="B78" s="46" t="s">
        <v>81</v>
      </c>
      <c r="C78" s="46"/>
      <c r="D78" s="47" t="s">
        <v>37</v>
      </c>
      <c r="E78" s="48" t="s">
        <v>38</v>
      </c>
      <c r="F78" s="48" t="s">
        <v>38</v>
      </c>
      <c r="G78" s="48" t="s">
        <v>38</v>
      </c>
      <c r="H78" s="2"/>
      <c r="I78" s="2"/>
      <c r="J78" s="56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customFormat="false" ht="13.5" hidden="false" customHeight="true" outlineLevel="0" collapsed="false">
      <c r="A79" s="50" t="s">
        <v>54</v>
      </c>
      <c r="B79" s="51" t="s">
        <v>55</v>
      </c>
      <c r="C79" s="51"/>
      <c r="D79" s="52"/>
      <c r="E79" s="53" t="n">
        <f aca="false">E53</f>
        <v>458.383536</v>
      </c>
      <c r="F79" s="53" t="n">
        <f aca="false">F53</f>
        <v>518.719814469715</v>
      </c>
      <c r="G79" s="53" t="n">
        <f aca="false">G53</f>
        <v>574.028069630985</v>
      </c>
      <c r="H79" s="2"/>
      <c r="I79" s="2"/>
      <c r="J79" s="56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customFormat="false" ht="13.5" hidden="false" customHeight="true" outlineLevel="0" collapsed="false">
      <c r="A80" s="50" t="s">
        <v>59</v>
      </c>
      <c r="B80" s="51" t="s">
        <v>60</v>
      </c>
      <c r="C80" s="51"/>
      <c r="D80" s="52"/>
      <c r="E80" s="53" t="n">
        <f aca="false">E65</f>
        <v>1007.1172964736</v>
      </c>
      <c r="F80" s="53" t="n">
        <f aca="false">F65</f>
        <v>1139.68250626688</v>
      </c>
      <c r="G80" s="53" t="n">
        <f aca="false">G65</f>
        <v>1261.20061519887</v>
      </c>
      <c r="H80" s="2"/>
      <c r="I80" s="2"/>
      <c r="J80" s="56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customFormat="false" ht="13.5" hidden="false" customHeight="true" outlineLevel="0" collapsed="false">
      <c r="A81" s="50" t="s">
        <v>72</v>
      </c>
      <c r="B81" s="51" t="s">
        <v>73</v>
      </c>
      <c r="C81" s="51"/>
      <c r="D81" s="52"/>
      <c r="E81" s="53" t="n">
        <f aca="false">E75</f>
        <v>929.480654545455</v>
      </c>
      <c r="F81" s="53" t="n">
        <f aca="false">F75</f>
        <v>951.206680745455</v>
      </c>
      <c r="G81" s="53" t="n">
        <f aca="false">G75</f>
        <v>971.122204745455</v>
      </c>
      <c r="H81" s="2"/>
      <c r="I81" s="2"/>
      <c r="J81" s="56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customFormat="false" ht="13.5" hidden="false" customHeight="true" outlineLevel="0" collapsed="false">
      <c r="A82" s="82"/>
      <c r="B82" s="46" t="s">
        <v>51</v>
      </c>
      <c r="C82" s="46"/>
      <c r="D82" s="64"/>
      <c r="E82" s="58" t="n">
        <f aca="false">SUM(E79:E81)</f>
        <v>2394.98148701905</v>
      </c>
      <c r="F82" s="58" t="n">
        <f aca="false">SUM(F79:F81)</f>
        <v>2609.60900148205</v>
      </c>
      <c r="G82" s="58" t="n">
        <f aca="false">SUM(G79:G81)</f>
        <v>2806.35088957531</v>
      </c>
      <c r="H82" s="2"/>
      <c r="I82" s="2"/>
      <c r="J82" s="56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customFormat="false" ht="13.5" hidden="false" customHeight="true" outlineLevel="0" collapsed="false">
      <c r="A83" s="5"/>
      <c r="B83" s="5"/>
      <c r="C83" s="5"/>
      <c r="D83" s="5"/>
      <c r="E83" s="5"/>
      <c r="F83" s="5"/>
      <c r="G83" s="5"/>
      <c r="H83" s="2"/>
      <c r="I83" s="2"/>
      <c r="J83" s="56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customFormat="false" ht="13.5" hidden="false" customHeight="true" outlineLevel="0" collapsed="false">
      <c r="A84" s="4"/>
      <c r="B84" s="5" t="s">
        <v>82</v>
      </c>
      <c r="C84" s="5"/>
      <c r="D84" s="6"/>
      <c r="E84" s="7"/>
      <c r="F84" s="7"/>
      <c r="G84" s="7"/>
      <c r="H84" s="2"/>
      <c r="I84" s="2"/>
      <c r="J84" s="56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customFormat="false" ht="13.5" hidden="false" customHeight="true" outlineLevel="0" collapsed="false">
      <c r="A85" s="45" t="n">
        <v>3</v>
      </c>
      <c r="B85" s="46" t="s">
        <v>83</v>
      </c>
      <c r="C85" s="46"/>
      <c r="D85" s="47" t="s">
        <v>37</v>
      </c>
      <c r="E85" s="45" t="s">
        <v>38</v>
      </c>
      <c r="F85" s="45" t="s">
        <v>38</v>
      </c>
      <c r="G85" s="45" t="s">
        <v>38</v>
      </c>
      <c r="H85" s="2"/>
      <c r="I85" s="2"/>
      <c r="J85" s="56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customFormat="false" ht="13.5" hidden="false" customHeight="true" outlineLevel="0" collapsed="false">
      <c r="A86" s="60" t="s">
        <v>39</v>
      </c>
      <c r="B86" s="51" t="s">
        <v>84</v>
      </c>
      <c r="C86" s="51"/>
      <c r="D86" s="54" t="n">
        <v>0.0042</v>
      </c>
      <c r="E86" s="53" t="n">
        <f aca="false">(E$46+E$53)*$D86</f>
        <v>11.8285588512</v>
      </c>
      <c r="F86" s="53" t="n">
        <f aca="false">(F$46+F$53)*$D86</f>
        <v>13.3855327917251</v>
      </c>
      <c r="G86" s="53" t="n">
        <f aca="false">(G$46+G$53)*$D86</f>
        <v>14.8127589033424</v>
      </c>
      <c r="H86" s="2"/>
      <c r="I86" s="2"/>
      <c r="J86" s="56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customFormat="false" ht="13.5" hidden="false" customHeight="true" outlineLevel="0" collapsed="false">
      <c r="A87" s="60" t="s">
        <v>41</v>
      </c>
      <c r="B87" s="51" t="s">
        <v>85</v>
      </c>
      <c r="C87" s="51"/>
      <c r="D87" s="54" t="n">
        <v>0.000333</v>
      </c>
      <c r="E87" s="53" t="n">
        <f aca="false">(E$46+E$53)*$D87</f>
        <v>0.937835737488</v>
      </c>
      <c r="F87" s="53" t="n">
        <f aca="false">(F$46+F$53)*$D87</f>
        <v>1.06128152848678</v>
      </c>
      <c r="G87" s="53" t="n">
        <f aca="false">(G$46+G$53)*$D87</f>
        <v>1.17444017019358</v>
      </c>
      <c r="H87" s="2"/>
      <c r="I87" s="2"/>
      <c r="J87" s="56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customFormat="false" ht="13.5" hidden="false" customHeight="true" outlineLevel="0" collapsed="false">
      <c r="A88" s="60" t="s">
        <v>43</v>
      </c>
      <c r="B88" s="83" t="s">
        <v>86</v>
      </c>
      <c r="C88" s="83"/>
      <c r="D88" s="54" t="n">
        <v>0.02</v>
      </c>
      <c r="E88" s="53" t="n">
        <f aca="false">(E$46+E$53)*$D88</f>
        <v>56.32647072</v>
      </c>
      <c r="F88" s="53" t="n">
        <f aca="false">(F$46+F$53)*$D88</f>
        <v>63.7406323415481</v>
      </c>
      <c r="G88" s="53" t="n">
        <f aca="false">(G$46+G$53)*$D88</f>
        <v>70.5369471587735</v>
      </c>
      <c r="H88" s="2"/>
      <c r="I88" s="2"/>
      <c r="J88" s="56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customFormat="false" ht="13.5" hidden="false" customHeight="true" outlineLevel="0" collapsed="false">
      <c r="A89" s="60" t="s">
        <v>45</v>
      </c>
      <c r="B89" s="51" t="s">
        <v>87</v>
      </c>
      <c r="C89" s="51"/>
      <c r="D89" s="54" t="n">
        <v>0.0194</v>
      </c>
      <c r="E89" s="53" t="n">
        <f aca="false">(E$46+E$53)*$D89</f>
        <v>54.6366765984</v>
      </c>
      <c r="F89" s="53" t="n">
        <f aca="false">(F$46+F$53)*$D89</f>
        <v>61.8284133713017</v>
      </c>
      <c r="G89" s="53" t="n">
        <f aca="false">(G$46+G$53)*$D89</f>
        <v>68.4208387440103</v>
      </c>
      <c r="H89" s="2"/>
      <c r="I89" s="2"/>
      <c r="J89" s="56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customFormat="false" ht="27.75" hidden="false" customHeight="true" outlineLevel="0" collapsed="false">
      <c r="A90" s="60" t="s">
        <v>47</v>
      </c>
      <c r="B90" s="84" t="s">
        <v>88</v>
      </c>
      <c r="C90" s="51"/>
      <c r="D90" s="85" t="n">
        <f aca="false">D89*D65</f>
        <v>0.00693744</v>
      </c>
      <c r="E90" s="53" t="n">
        <f aca="false">(E$46+E$53)*$D90</f>
        <v>19.5380755515878</v>
      </c>
      <c r="F90" s="53" t="n">
        <f aca="false">(F$46+F$53)*$D90</f>
        <v>22.1098406215775</v>
      </c>
      <c r="G90" s="53" t="n">
        <f aca="false">(G$46+G$53)*$D90</f>
        <v>24.4672919348581</v>
      </c>
      <c r="H90" s="2"/>
      <c r="I90" s="2"/>
      <c r="J90" s="56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customFormat="false" ht="13.5" hidden="false" customHeight="true" outlineLevel="0" collapsed="false">
      <c r="A91" s="60" t="s">
        <v>49</v>
      </c>
      <c r="B91" s="51" t="s">
        <v>89</v>
      </c>
      <c r="C91" s="51"/>
      <c r="D91" s="54" t="n">
        <v>0.02</v>
      </c>
      <c r="E91" s="53" t="n">
        <f aca="false">(E$46+E$53)*$D91</f>
        <v>56.32647072</v>
      </c>
      <c r="F91" s="53" t="n">
        <f aca="false">(F$46+F$53)*$D91</f>
        <v>63.7406323415481</v>
      </c>
      <c r="G91" s="53" t="n">
        <f aca="false">(G$46+G$53)*$D91</f>
        <v>70.5369471587735</v>
      </c>
      <c r="H91" s="2"/>
      <c r="I91" s="2"/>
      <c r="J91" s="56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customFormat="false" ht="13.5" hidden="false" customHeight="true" outlineLevel="0" collapsed="false">
      <c r="A92" s="45"/>
      <c r="B92" s="46" t="s">
        <v>51</v>
      </c>
      <c r="C92" s="46"/>
      <c r="D92" s="66" t="n">
        <f aca="false">SUM(D86:D91)</f>
        <v>0.07087044</v>
      </c>
      <c r="E92" s="86" t="n">
        <f aca="false">SUM(E86:E91)</f>
        <v>199.594088178676</v>
      </c>
      <c r="F92" s="86" t="n">
        <f aca="false">SUM(F86:F91)</f>
        <v>225.866332996187</v>
      </c>
      <c r="G92" s="86" t="n">
        <f aca="false">SUM(G86:G91)</f>
        <v>249.949224069952</v>
      </c>
      <c r="H92" s="2"/>
      <c r="I92" s="2"/>
      <c r="J92" s="56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customFormat="false" ht="13.5" hidden="false" customHeight="true" outlineLevel="0" collapsed="false">
      <c r="A93" s="5"/>
      <c r="B93" s="5"/>
      <c r="C93" s="5"/>
      <c r="D93" s="5"/>
      <c r="E93" s="5"/>
      <c r="F93" s="5"/>
      <c r="G93" s="5"/>
      <c r="H93" s="2"/>
      <c r="I93" s="2"/>
      <c r="J93" s="56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customFormat="false" ht="13.5" hidden="false" customHeight="true" outlineLevel="0" collapsed="false">
      <c r="A94" s="5"/>
      <c r="B94" s="5" t="s">
        <v>90</v>
      </c>
      <c r="C94" s="5"/>
      <c r="D94" s="5"/>
      <c r="E94" s="5"/>
      <c r="F94" s="5"/>
      <c r="G94" s="5"/>
      <c r="H94" s="2"/>
      <c r="I94" s="2"/>
      <c r="J94" s="56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customFormat="false" ht="13.5" hidden="false" customHeight="true" outlineLevel="0" collapsed="false">
      <c r="A95" s="5"/>
      <c r="B95" s="5" t="s">
        <v>91</v>
      </c>
      <c r="C95" s="5"/>
      <c r="D95" s="5"/>
      <c r="E95" s="5"/>
      <c r="F95" s="5"/>
      <c r="G95" s="5"/>
      <c r="H95" s="2"/>
      <c r="I95" s="2"/>
      <c r="J95" s="56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customFormat="false" ht="13.5" hidden="false" customHeight="true" outlineLevel="0" collapsed="false">
      <c r="A96" s="87" t="s">
        <v>92</v>
      </c>
      <c r="B96" s="46" t="s">
        <v>93</v>
      </c>
      <c r="C96" s="46"/>
      <c r="D96" s="47" t="s">
        <v>37</v>
      </c>
      <c r="E96" s="88" t="s">
        <v>38</v>
      </c>
      <c r="F96" s="88" t="s">
        <v>38</v>
      </c>
      <c r="G96" s="88" t="s">
        <v>38</v>
      </c>
      <c r="H96" s="2"/>
      <c r="I96" s="2"/>
      <c r="J96" s="56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customFormat="false" ht="13.5" hidden="false" customHeight="true" outlineLevel="0" collapsed="false">
      <c r="A97" s="60" t="s">
        <v>39</v>
      </c>
      <c r="B97" s="51" t="s">
        <v>94</v>
      </c>
      <c r="C97" s="51"/>
      <c r="D97" s="54" t="n">
        <v>0.0162</v>
      </c>
      <c r="E97" s="53" t="n">
        <f aca="false">E46*D97</f>
        <v>38.198628</v>
      </c>
      <c r="F97" s="53" t="n">
        <f aca="false">F46*D97</f>
        <v>43.2266512</v>
      </c>
      <c r="G97" s="53" t="n">
        <f aca="false">G46*D97</f>
        <v>47.83567247</v>
      </c>
      <c r="H97" s="2"/>
      <c r="I97" s="141"/>
      <c r="J97" s="56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customFormat="false" ht="13.5" hidden="false" customHeight="true" outlineLevel="0" collapsed="false">
      <c r="A98" s="60" t="s">
        <v>41</v>
      </c>
      <c r="B98" s="51" t="s">
        <v>95</v>
      </c>
      <c r="C98" s="51"/>
      <c r="D98" s="54" t="n">
        <v>0.0167</v>
      </c>
      <c r="E98" s="53" t="n">
        <f aca="false">E46*D98</f>
        <v>39.377598</v>
      </c>
      <c r="F98" s="53" t="n">
        <f aca="false">F46*D98</f>
        <v>44.5608071</v>
      </c>
      <c r="G98" s="53" t="n">
        <f aca="false">G46*D98</f>
        <v>49.31208211</v>
      </c>
      <c r="H98" s="2"/>
      <c r="I98" s="2"/>
      <c r="J98" s="56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customFormat="false" ht="13.5" hidden="false" customHeight="true" outlineLevel="0" collapsed="false">
      <c r="A99" s="60" t="s">
        <v>43</v>
      </c>
      <c r="B99" s="51" t="s">
        <v>96</v>
      </c>
      <c r="C99" s="51"/>
      <c r="D99" s="54" t="n">
        <v>0.0002</v>
      </c>
      <c r="E99" s="53" t="n">
        <f aca="false">E46*D99</f>
        <v>0.471588</v>
      </c>
      <c r="F99" s="53" t="n">
        <f aca="false">F46*D99</f>
        <v>0.5336623605</v>
      </c>
      <c r="G99" s="53" t="n">
        <f aca="false">G46*D99</f>
        <v>0.5905638577</v>
      </c>
      <c r="H99" s="2"/>
      <c r="I99" s="2"/>
      <c r="J99" s="56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customFormat="false" ht="13.5" hidden="false" customHeight="true" outlineLevel="0" collapsed="false">
      <c r="A100" s="60" t="s">
        <v>45</v>
      </c>
      <c r="B100" s="51" t="s">
        <v>97</v>
      </c>
      <c r="C100" s="51"/>
      <c r="D100" s="54" t="n">
        <v>0.0003</v>
      </c>
      <c r="E100" s="53" t="n">
        <f aca="false">E46*D100</f>
        <v>0.707382</v>
      </c>
      <c r="F100" s="53" t="n">
        <f aca="false">F46*D100</f>
        <v>0.8004935408</v>
      </c>
      <c r="G100" s="53" t="n">
        <f aca="false">G46*D100</f>
        <v>0.8858457865</v>
      </c>
      <c r="H100" s="2"/>
      <c r="I100" s="2"/>
      <c r="J100" s="56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customFormat="false" ht="13.5" hidden="false" customHeight="true" outlineLevel="0" collapsed="false">
      <c r="A101" s="60" t="s">
        <v>47</v>
      </c>
      <c r="B101" s="51" t="s">
        <v>98</v>
      </c>
      <c r="C101" s="51"/>
      <c r="D101" s="54" t="n">
        <v>0.0007</v>
      </c>
      <c r="E101" s="53" t="n">
        <f aca="false">E46*D101</f>
        <v>1.650558</v>
      </c>
      <c r="F101" s="53" t="n">
        <f aca="false">F46*D101</f>
        <v>1.867818262</v>
      </c>
      <c r="G101" s="53" t="n">
        <f aca="false">G46*D101</f>
        <v>2.066973502</v>
      </c>
      <c r="H101" s="2"/>
      <c r="I101" s="2"/>
      <c r="J101" s="56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customFormat="false" ht="13.5" hidden="false" customHeight="true" outlineLevel="0" collapsed="false">
      <c r="A102" s="60" t="s">
        <v>49</v>
      </c>
      <c r="B102" s="51" t="s">
        <v>99</v>
      </c>
      <c r="C102" s="51"/>
      <c r="D102" s="54" t="n">
        <v>0</v>
      </c>
      <c r="E102" s="53" t="n">
        <f aca="false">E46*D102</f>
        <v>0</v>
      </c>
      <c r="F102" s="53" t="n">
        <f aca="false">F46*D102</f>
        <v>0</v>
      </c>
      <c r="G102" s="53" t="n">
        <f aca="false">G46*E102</f>
        <v>0</v>
      </c>
      <c r="H102" s="2"/>
      <c r="I102" s="2"/>
      <c r="J102" s="56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customFormat="false" ht="13.5" hidden="false" customHeight="true" outlineLevel="0" collapsed="false">
      <c r="A103" s="59"/>
      <c r="B103" s="46" t="s">
        <v>51</v>
      </c>
      <c r="C103" s="46"/>
      <c r="D103" s="66" t="n">
        <f aca="false">SUM(D95:D102)</f>
        <v>0.0341</v>
      </c>
      <c r="E103" s="86" t="n">
        <f aca="false">SUM(E97:E102)</f>
        <v>80.405754</v>
      </c>
      <c r="F103" s="86" t="n">
        <f aca="false">SUM(F97:F102)</f>
        <v>90.9894324633</v>
      </c>
      <c r="G103" s="86" t="n">
        <f aca="false">SUM(G97:G102)</f>
        <v>100.6911377262</v>
      </c>
      <c r="H103" s="2"/>
      <c r="I103" s="2"/>
      <c r="J103" s="56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customFormat="false" ht="13.5" hidden="false" customHeight="true" outlineLevel="0" collapsed="false">
      <c r="A104" s="5"/>
      <c r="B104" s="5"/>
      <c r="C104" s="5"/>
      <c r="D104" s="5"/>
      <c r="E104" s="5"/>
      <c r="F104" s="5"/>
      <c r="G104" s="5"/>
      <c r="H104" s="2"/>
      <c r="I104" s="2"/>
      <c r="J104" s="56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customFormat="false" ht="13.5" hidden="false" customHeight="true" outlineLevel="0" collapsed="false">
      <c r="A105" s="4"/>
      <c r="B105" s="89" t="s">
        <v>100</v>
      </c>
      <c r="C105" s="89"/>
      <c r="D105" s="6"/>
      <c r="E105" s="5"/>
      <c r="F105" s="5"/>
      <c r="G105" s="5"/>
      <c r="H105" s="2"/>
      <c r="I105" s="2"/>
      <c r="J105" s="56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customFormat="false" ht="13.5" hidden="false" customHeight="true" outlineLevel="0" collapsed="false">
      <c r="A106" s="45" t="s">
        <v>101</v>
      </c>
      <c r="B106" s="46" t="s">
        <v>102</v>
      </c>
      <c r="C106" s="46"/>
      <c r="D106" s="47" t="s">
        <v>37</v>
      </c>
      <c r="E106" s="45" t="s">
        <v>38</v>
      </c>
      <c r="F106" s="45" t="s">
        <v>38</v>
      </c>
      <c r="G106" s="45" t="s">
        <v>38</v>
      </c>
      <c r="H106" s="2"/>
      <c r="I106" s="2"/>
      <c r="J106" s="56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customFormat="false" ht="13.5" hidden="false" customHeight="true" outlineLevel="0" collapsed="false">
      <c r="A107" s="50" t="s">
        <v>39</v>
      </c>
      <c r="B107" s="51" t="s">
        <v>103</v>
      </c>
      <c r="C107" s="51"/>
      <c r="D107" s="67" t="n">
        <v>0</v>
      </c>
      <c r="E107" s="53" t="n">
        <f aca="false">E46*D107</f>
        <v>0</v>
      </c>
      <c r="F107" s="53" t="n">
        <f aca="false">F46*D107</f>
        <v>0</v>
      </c>
      <c r="G107" s="53" t="n">
        <f aca="false">G46*D107</f>
        <v>0</v>
      </c>
      <c r="H107" s="2"/>
      <c r="I107" s="2"/>
      <c r="J107" s="56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customFormat="false" ht="13.5" hidden="false" customHeight="true" outlineLevel="0" collapsed="false">
      <c r="A108" s="45"/>
      <c r="B108" s="46" t="s">
        <v>51</v>
      </c>
      <c r="C108" s="46"/>
      <c r="D108" s="58"/>
      <c r="E108" s="58" t="n">
        <f aca="false">SUM(E107)</f>
        <v>0</v>
      </c>
      <c r="F108" s="58" t="n">
        <f aca="false">SUM(F107)</f>
        <v>0</v>
      </c>
      <c r="G108" s="58" t="n">
        <f aca="false">SUM(G107)</f>
        <v>0</v>
      </c>
      <c r="H108" s="2"/>
      <c r="I108" s="2"/>
      <c r="J108" s="56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customFormat="false" ht="13.5" hidden="false" customHeight="true" outlineLevel="0" collapsed="false">
      <c r="A109" s="5"/>
      <c r="B109" s="5"/>
      <c r="C109" s="5"/>
      <c r="D109" s="5"/>
      <c r="E109" s="5"/>
      <c r="F109" s="5"/>
      <c r="G109" s="5"/>
      <c r="H109" s="2"/>
      <c r="I109" s="2"/>
      <c r="J109" s="56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customFormat="false" ht="13.5" hidden="false" customHeight="true" outlineLevel="0" collapsed="false">
      <c r="A110" s="4"/>
      <c r="B110" s="5" t="s">
        <v>104</v>
      </c>
      <c r="C110" s="5"/>
      <c r="D110" s="6"/>
      <c r="E110" s="5"/>
      <c r="F110" s="5"/>
      <c r="G110" s="5"/>
      <c r="H110" s="2"/>
      <c r="I110" s="2"/>
      <c r="J110" s="56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customFormat="false" ht="13.5" hidden="false" customHeight="true" outlineLevel="0" collapsed="false">
      <c r="A111" s="45" t="n">
        <v>4</v>
      </c>
      <c r="B111" s="46" t="s">
        <v>105</v>
      </c>
      <c r="C111" s="46"/>
      <c r="D111" s="47" t="s">
        <v>37</v>
      </c>
      <c r="E111" s="48" t="s">
        <v>38</v>
      </c>
      <c r="F111" s="48" t="s">
        <v>38</v>
      </c>
      <c r="G111" s="48" t="s">
        <v>38</v>
      </c>
      <c r="H111" s="2"/>
      <c r="I111" s="2"/>
      <c r="J111" s="56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customFormat="false" ht="13.5" hidden="false" customHeight="true" outlineLevel="0" collapsed="false">
      <c r="A112" s="50" t="s">
        <v>92</v>
      </c>
      <c r="B112" s="51" t="s">
        <v>106</v>
      </c>
      <c r="C112" s="51"/>
      <c r="D112" s="52"/>
      <c r="E112" s="53" t="n">
        <f aca="false">E103</f>
        <v>80.405754</v>
      </c>
      <c r="F112" s="53" t="n">
        <f aca="false">F103</f>
        <v>90.9894324633</v>
      </c>
      <c r="G112" s="53" t="n">
        <f aca="false">G103</f>
        <v>100.6911377262</v>
      </c>
      <c r="H112" s="2"/>
      <c r="I112" s="2"/>
      <c r="J112" s="56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customFormat="false" ht="13.5" hidden="false" customHeight="true" outlineLevel="0" collapsed="false">
      <c r="A113" s="50" t="s">
        <v>101</v>
      </c>
      <c r="B113" s="51" t="s">
        <v>102</v>
      </c>
      <c r="C113" s="51"/>
      <c r="D113" s="52"/>
      <c r="E113" s="53" t="n">
        <f aca="false">E108</f>
        <v>0</v>
      </c>
      <c r="F113" s="53" t="n">
        <f aca="false">F108</f>
        <v>0</v>
      </c>
      <c r="G113" s="53" t="n">
        <f aca="false">G108</f>
        <v>0</v>
      </c>
      <c r="H113" s="2"/>
      <c r="I113" s="2"/>
      <c r="J113" s="56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customFormat="false" ht="13.5" hidden="false" customHeight="true" outlineLevel="0" collapsed="false">
      <c r="A114" s="82"/>
      <c r="B114" s="46" t="s">
        <v>51</v>
      </c>
      <c r="C114" s="46"/>
      <c r="D114" s="64"/>
      <c r="E114" s="58" t="n">
        <f aca="false">SUM(E112:E113)</f>
        <v>80.405754</v>
      </c>
      <c r="F114" s="58" t="n">
        <f aca="false">SUM(F112:F113)</f>
        <v>90.9894324633</v>
      </c>
      <c r="G114" s="58" t="n">
        <f aca="false">SUM(G112:G113)</f>
        <v>100.6911377262</v>
      </c>
      <c r="H114" s="2"/>
      <c r="I114" s="2"/>
      <c r="J114" s="56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customFormat="false" ht="13.5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56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customFormat="false" ht="13.5" hidden="false" customHeight="true" outlineLevel="0" collapsed="false">
      <c r="A116" s="4"/>
      <c r="B116" s="5" t="s">
        <v>107</v>
      </c>
      <c r="C116" s="5"/>
      <c r="D116" s="6"/>
      <c r="E116" s="5"/>
      <c r="F116" s="5"/>
      <c r="G116" s="5"/>
      <c r="H116" s="2"/>
      <c r="I116" s="2"/>
      <c r="J116" s="56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customFormat="false" ht="13.5" hidden="false" customHeight="true" outlineLevel="0" collapsed="false">
      <c r="A117" s="45" t="n">
        <v>5</v>
      </c>
      <c r="B117" s="46" t="s">
        <v>108</v>
      </c>
      <c r="C117" s="46"/>
      <c r="D117" s="47" t="s">
        <v>37</v>
      </c>
      <c r="E117" s="48" t="s">
        <v>38</v>
      </c>
      <c r="F117" s="48" t="s">
        <v>38</v>
      </c>
      <c r="G117" s="48" t="s">
        <v>38</v>
      </c>
      <c r="H117" s="2"/>
      <c r="I117" s="2"/>
      <c r="J117" s="56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customFormat="false" ht="13.5" hidden="false" customHeight="true" outlineLevel="0" collapsed="false">
      <c r="A118" s="50" t="s">
        <v>39</v>
      </c>
      <c r="B118" s="51" t="s">
        <v>109</v>
      </c>
      <c r="C118" s="51"/>
      <c r="D118" s="54"/>
      <c r="E118" s="90" t="n">
        <v>81</v>
      </c>
      <c r="F118" s="90" t="n">
        <v>81</v>
      </c>
      <c r="G118" s="90" t="n">
        <v>81</v>
      </c>
      <c r="H118" s="2"/>
      <c r="I118" s="2"/>
      <c r="J118" s="56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customFormat="false" ht="13.5" hidden="false" customHeight="true" outlineLevel="0" collapsed="false">
      <c r="A119" s="50" t="s">
        <v>41</v>
      </c>
      <c r="B119" s="51" t="s">
        <v>110</v>
      </c>
      <c r="C119" s="51"/>
      <c r="D119" s="54"/>
      <c r="E119" s="90" t="n">
        <v>0</v>
      </c>
      <c r="F119" s="90" t="n">
        <v>0</v>
      </c>
      <c r="G119" s="90" t="n">
        <v>0</v>
      </c>
      <c r="H119" s="2"/>
      <c r="I119" s="2"/>
      <c r="J119" s="56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customFormat="false" ht="13.5" hidden="false" customHeight="true" outlineLevel="0" collapsed="false">
      <c r="A120" s="50" t="s">
        <v>43</v>
      </c>
      <c r="B120" s="51" t="s">
        <v>111</v>
      </c>
      <c r="C120" s="51"/>
      <c r="D120" s="54"/>
      <c r="E120" s="91" t="n">
        <v>0</v>
      </c>
      <c r="F120" s="91" t="n">
        <v>0</v>
      </c>
      <c r="G120" s="91" t="n">
        <v>0</v>
      </c>
      <c r="H120" s="2"/>
      <c r="I120" s="2"/>
      <c r="J120" s="56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customFormat="false" ht="13.5" hidden="false" customHeight="true" outlineLevel="0" collapsed="false">
      <c r="A121" s="50" t="s">
        <v>45</v>
      </c>
      <c r="B121" s="51" t="s">
        <v>112</v>
      </c>
      <c r="C121" s="51"/>
      <c r="D121" s="54"/>
      <c r="E121" s="90" t="n">
        <v>0</v>
      </c>
      <c r="F121" s="90" t="n">
        <v>0</v>
      </c>
      <c r="G121" s="90" t="n">
        <v>0</v>
      </c>
      <c r="H121" s="2"/>
      <c r="I121" s="2"/>
      <c r="J121" s="56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customFormat="false" ht="13.5" hidden="false" customHeight="true" outlineLevel="0" collapsed="false">
      <c r="A122" s="59"/>
      <c r="B122" s="46" t="s">
        <v>113</v>
      </c>
      <c r="C122" s="46"/>
      <c r="D122" s="57"/>
      <c r="E122" s="58" t="n">
        <f aca="false">SUM(E118:E121)</f>
        <v>81</v>
      </c>
      <c r="F122" s="58" t="n">
        <f aca="false">SUM(F118:F121)</f>
        <v>81</v>
      </c>
      <c r="G122" s="58" t="n">
        <f aca="false">SUM(G118:G121)</f>
        <v>81</v>
      </c>
      <c r="H122" s="2"/>
      <c r="I122" s="2"/>
      <c r="J122" s="56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customFormat="false" ht="13.5" hidden="false" customHeight="true" outlineLevel="0" collapsed="false">
      <c r="A123" s="2"/>
      <c r="B123" s="2"/>
      <c r="C123" s="2"/>
      <c r="D123" s="2"/>
      <c r="E123" s="2"/>
      <c r="F123" s="2"/>
      <c r="G123" s="2"/>
      <c r="H123" s="2"/>
      <c r="I123" s="2"/>
      <c r="J123" s="56"/>
      <c r="K123" s="56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customFormat="false" ht="13.5" hidden="false" customHeight="true" outlineLevel="0" collapsed="false">
      <c r="A124" s="4"/>
      <c r="B124" s="5" t="s">
        <v>114</v>
      </c>
      <c r="C124" s="5"/>
      <c r="D124" s="6"/>
      <c r="E124" s="5"/>
      <c r="F124" s="5"/>
      <c r="G124" s="5"/>
      <c r="H124" s="2"/>
      <c r="I124" s="2"/>
      <c r="J124" s="2"/>
      <c r="K124" s="56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customFormat="false" ht="13.5" hidden="false" customHeight="true" outlineLevel="0" collapsed="false">
      <c r="A125" s="87" t="n">
        <v>6</v>
      </c>
      <c r="B125" s="46" t="s">
        <v>115</v>
      </c>
      <c r="C125" s="46"/>
      <c r="D125" s="47" t="s">
        <v>37</v>
      </c>
      <c r="E125" s="48" t="s">
        <v>38</v>
      </c>
      <c r="F125" s="48" t="s">
        <v>38</v>
      </c>
      <c r="G125" s="48" t="s">
        <v>38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customFormat="false" ht="13.5" hidden="false" customHeight="true" outlineLevel="0" collapsed="false">
      <c r="A126" s="50" t="s">
        <v>39</v>
      </c>
      <c r="B126" s="51" t="s">
        <v>116</v>
      </c>
      <c r="C126" s="51"/>
      <c r="D126" s="54"/>
      <c r="E126" s="53" t="n">
        <f aca="false">(E46+E82+E92+E114+E122)*E127</f>
        <v>109.437916444831</v>
      </c>
      <c r="F126" s="53" t="n">
        <f aca="false">(F46+F82+F92+F114+F122)*F127</f>
        <v>121.461618588353</v>
      </c>
      <c r="G126" s="53" t="n">
        <f aca="false">(G46+G82+G92+G114+G122)*G127</f>
        <v>132.483345549134</v>
      </c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customFormat="false" ht="13.5" hidden="false" customHeight="true" outlineLevel="0" collapsed="false">
      <c r="A127" s="92" t="s">
        <v>117</v>
      </c>
      <c r="B127" s="93" t="s">
        <v>118</v>
      </c>
      <c r="C127" s="93"/>
      <c r="D127" s="54"/>
      <c r="E127" s="65" t="n">
        <v>0.0214</v>
      </c>
      <c r="F127" s="65" t="n">
        <v>0.0214</v>
      </c>
      <c r="G127" s="65" t="n">
        <v>0.0214</v>
      </c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</row>
    <row r="128" customFormat="false" ht="13.5" hidden="false" customHeight="true" outlineLevel="0" collapsed="false">
      <c r="A128" s="50" t="s">
        <v>41</v>
      </c>
      <c r="B128" s="51" t="s">
        <v>119</v>
      </c>
      <c r="C128" s="51"/>
      <c r="D128" s="54"/>
      <c r="E128" s="53" t="n">
        <f aca="false">(E46+E82+E92+E114+E122+E126)*E129</f>
        <v>126.927629669114</v>
      </c>
      <c r="F128" s="53" t="n">
        <f aca="false">(F46+F82+F92+F114+F122+F126)*F129</f>
        <v>140.872887971743</v>
      </c>
      <c r="G128" s="53" t="n">
        <f aca="false">(G46+G82+G92+G114+G122+G126)*G129</f>
        <v>153.656041411047</v>
      </c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customFormat="false" ht="13.5" hidden="false" customHeight="true" outlineLevel="0" collapsed="false">
      <c r="A129" s="50" t="s">
        <v>120</v>
      </c>
      <c r="B129" s="51" t="s">
        <v>121</v>
      </c>
      <c r="C129" s="51"/>
      <c r="D129" s="54"/>
      <c r="E129" s="65" t="n">
        <v>0.0243</v>
      </c>
      <c r="F129" s="65" t="n">
        <v>0.0243</v>
      </c>
      <c r="G129" s="65" t="n">
        <v>0.0243</v>
      </c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customFormat="false" ht="13.5" hidden="false" customHeight="true" outlineLevel="0" collapsed="false">
      <c r="A130" s="50" t="s">
        <v>43</v>
      </c>
      <c r="B130" s="51" t="s">
        <v>122</v>
      </c>
      <c r="C130" s="51"/>
      <c r="D130" s="54" t="n">
        <f aca="false">SUM(D131:D133)</f>
        <v>0.0665</v>
      </c>
      <c r="E130" s="53" t="n">
        <f aca="false">SUM(E131:E133)</f>
        <v>381.1398791</v>
      </c>
      <c r="F130" s="53" t="n">
        <f aca="false">SUM(F131:F133)</f>
        <v>423.0148758</v>
      </c>
      <c r="G130" s="53" t="n">
        <f aca="false">SUM(G131:G133)</f>
        <v>461.4002894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customFormat="false" ht="13.5" hidden="false" customHeight="true" outlineLevel="0" collapsed="false">
      <c r="A131" s="50" t="s">
        <v>123</v>
      </c>
      <c r="B131" s="51" t="s">
        <v>124</v>
      </c>
      <c r="C131" s="51"/>
      <c r="D131" s="54" t="n">
        <v>0.0365</v>
      </c>
      <c r="E131" s="53" t="n">
        <f aca="false">((E46+E82+E92+E114+E122+E126+E128)/(1-D130))*D131</f>
        <v>209.1970765</v>
      </c>
      <c r="F131" s="53" t="n">
        <f aca="false">((F46+F82+F92+F114+F122+F126+F128)/(1-D130))*D131</f>
        <v>232.1810972</v>
      </c>
      <c r="G131" s="53" t="n">
        <f aca="false">((G46+G82+G92+G114+G122+G126+G128)/(1-D130))*D131</f>
        <v>253.2497829</v>
      </c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customFormat="false" ht="13.5" hidden="false" customHeight="true" outlineLevel="0" collapsed="false">
      <c r="A132" s="50" t="s">
        <v>125</v>
      </c>
      <c r="B132" s="51" t="s">
        <v>126</v>
      </c>
      <c r="C132" s="51"/>
      <c r="D132" s="54" t="n">
        <v>0</v>
      </c>
      <c r="E132" s="53" t="n">
        <f aca="false">(E46+E82+E92+E114+E122+E126+E128)*D132</f>
        <v>0</v>
      </c>
      <c r="F132" s="53" t="n">
        <f aca="false">(F46+F82+F92+F114+F122+F126+F128)*D132</f>
        <v>0</v>
      </c>
      <c r="G132" s="53" t="n">
        <f aca="false">(G46+G82+G92+G114+G122+G126+G128)*D132</f>
        <v>0</v>
      </c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customFormat="false" ht="13.5" hidden="false" customHeight="true" outlineLevel="0" collapsed="false">
      <c r="A133" s="50" t="s">
        <v>127</v>
      </c>
      <c r="B133" s="51" t="s">
        <v>128</v>
      </c>
      <c r="C133" s="51"/>
      <c r="D133" s="54" t="n">
        <v>0.03</v>
      </c>
      <c r="E133" s="53" t="n">
        <f aca="false">((E46+E82+E92+E114+E122+E126+E128)/(1-D130))*D133</f>
        <v>171.9428026</v>
      </c>
      <c r="F133" s="53" t="n">
        <f aca="false">((F46+F82+F92+F114+F122+F126+F128)/(1-D130))*D133</f>
        <v>190.8337786</v>
      </c>
      <c r="G133" s="53" t="n">
        <f aca="false">((G46+G82+G92+G114+G122+G126+G128)/(1-D130))*D133</f>
        <v>208.1505065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customFormat="false" ht="13.5" hidden="false" customHeight="true" outlineLevel="0" collapsed="false">
      <c r="A134" s="45"/>
      <c r="B134" s="46" t="s">
        <v>51</v>
      </c>
      <c r="C134" s="46"/>
      <c r="D134" s="95" t="n">
        <f aca="false">SUM(D131:D133)</f>
        <v>0.0665</v>
      </c>
      <c r="E134" s="86" t="n">
        <f aca="false">SUM(E126:E130)</f>
        <v>617.551125213946</v>
      </c>
      <c r="F134" s="86" t="n">
        <f aca="false">SUM(F126:F130)</f>
        <v>685.395082360097</v>
      </c>
      <c r="G134" s="86" t="n">
        <f aca="false">SUM(G126:G130)</f>
        <v>747.585376360181</v>
      </c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customFormat="false" ht="13.5" hidden="false" customHeight="true" outlineLevel="0" collapsed="false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customFormat="false" ht="13.5" hidden="false" customHeight="true" outlineLevel="0" collapsed="false">
      <c r="A136" s="3" t="s">
        <v>129</v>
      </c>
      <c r="B136" s="3"/>
      <c r="C136" s="3"/>
      <c r="D136" s="3"/>
      <c r="E136" s="3"/>
      <c r="F136" s="3"/>
      <c r="G136" s="5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customFormat="false" ht="13.5" hidden="false" customHeight="true" outlineLevel="0" collapsed="false">
      <c r="A137" s="4"/>
      <c r="B137" s="96"/>
      <c r="C137" s="96"/>
      <c r="D137" s="96"/>
      <c r="E137" s="6"/>
      <c r="F137" s="5"/>
      <c r="G137" s="5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customFormat="false" ht="13.5" hidden="false" customHeight="true" outlineLevel="0" collapsed="false">
      <c r="A138" s="97"/>
      <c r="B138" s="46" t="s">
        <v>130</v>
      </c>
      <c r="C138" s="46"/>
      <c r="D138" s="87"/>
      <c r="E138" s="47" t="s">
        <v>131</v>
      </c>
      <c r="F138" s="47" t="s">
        <v>131</v>
      </c>
      <c r="G138" s="47" t="s">
        <v>131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customFormat="false" ht="13.5" hidden="false" customHeight="true" outlineLevel="0" collapsed="false">
      <c r="A139" s="98" t="s">
        <v>39</v>
      </c>
      <c r="B139" s="51" t="s">
        <v>35</v>
      </c>
      <c r="C139" s="51"/>
      <c r="D139" s="99"/>
      <c r="E139" s="53" t="n">
        <f aca="false">E46</f>
        <v>2357.94</v>
      </c>
      <c r="F139" s="53" t="n">
        <f aca="false">F46</f>
        <v>2668.31180260769</v>
      </c>
      <c r="G139" s="53" t="n">
        <f aca="false">G46</f>
        <v>2952.81928830769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customFormat="false" ht="13.5" hidden="false" customHeight="true" outlineLevel="0" collapsed="false">
      <c r="A140" s="98" t="s">
        <v>41</v>
      </c>
      <c r="B140" s="51" t="s">
        <v>52</v>
      </c>
      <c r="C140" s="51"/>
      <c r="D140" s="99"/>
      <c r="E140" s="53" t="n">
        <f aca="false">E82</f>
        <v>2394.98148701905</v>
      </c>
      <c r="F140" s="53" t="n">
        <f aca="false">F82</f>
        <v>2609.60900148205</v>
      </c>
      <c r="G140" s="53" t="n">
        <f aca="false">G82</f>
        <v>2806.35088957531</v>
      </c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customFormat="false" ht="13.5" hidden="false" customHeight="true" outlineLevel="0" collapsed="false">
      <c r="A141" s="98" t="s">
        <v>43</v>
      </c>
      <c r="B141" s="51" t="s">
        <v>82</v>
      </c>
      <c r="C141" s="51"/>
      <c r="D141" s="99"/>
      <c r="E141" s="53" t="n">
        <f aca="false">E92</f>
        <v>199.594088178676</v>
      </c>
      <c r="F141" s="53" t="n">
        <f aca="false">F92</f>
        <v>225.866332996187</v>
      </c>
      <c r="G141" s="53" t="n">
        <f aca="false">G92</f>
        <v>249.949224069952</v>
      </c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customFormat="false" ht="13.5" hidden="false" customHeight="true" outlineLevel="0" collapsed="false">
      <c r="A142" s="98" t="s">
        <v>45</v>
      </c>
      <c r="B142" s="51" t="s">
        <v>90</v>
      </c>
      <c r="C142" s="51"/>
      <c r="D142" s="99"/>
      <c r="E142" s="53" t="n">
        <f aca="false">E114</f>
        <v>80.405754</v>
      </c>
      <c r="F142" s="53" t="n">
        <f aca="false">F114</f>
        <v>90.9894324633</v>
      </c>
      <c r="G142" s="53" t="n">
        <f aca="false">G114</f>
        <v>100.6911377262</v>
      </c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customFormat="false" ht="13.5" hidden="false" customHeight="true" outlineLevel="0" collapsed="false">
      <c r="A143" s="98" t="s">
        <v>47</v>
      </c>
      <c r="B143" s="51" t="s">
        <v>107</v>
      </c>
      <c r="C143" s="51"/>
      <c r="D143" s="99"/>
      <c r="E143" s="53" t="n">
        <f aca="false">E122</f>
        <v>81</v>
      </c>
      <c r="F143" s="53" t="n">
        <f aca="false">F122</f>
        <v>81</v>
      </c>
      <c r="G143" s="53" t="n">
        <f aca="false">G122</f>
        <v>81</v>
      </c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customFormat="false" ht="13.5" hidden="false" customHeight="true" outlineLevel="0" collapsed="false">
      <c r="A144" s="46" t="s">
        <v>132</v>
      </c>
      <c r="B144" s="46"/>
      <c r="C144" s="46"/>
      <c r="D144" s="100"/>
      <c r="E144" s="86" t="n">
        <f aca="false">SUM(E139:E143)</f>
        <v>5113.92132919773</v>
      </c>
      <c r="F144" s="86" t="n">
        <f aca="false">SUM(F139:F143)</f>
        <v>5675.77656954923</v>
      </c>
      <c r="G144" s="86" t="n">
        <f aca="false">SUM(G139:G143)</f>
        <v>6190.81053967915</v>
      </c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customFormat="false" ht="13.5" hidden="false" customHeight="true" outlineLevel="0" collapsed="false">
      <c r="A145" s="98" t="s">
        <v>49</v>
      </c>
      <c r="B145" s="51" t="s">
        <v>114</v>
      </c>
      <c r="C145" s="51"/>
      <c r="D145" s="99"/>
      <c r="E145" s="53" t="n">
        <f aca="false">E134</f>
        <v>617.551125213946</v>
      </c>
      <c r="F145" s="53" t="n">
        <f aca="false">F134</f>
        <v>685.395082360097</v>
      </c>
      <c r="G145" s="53" t="n">
        <f aca="false">G134</f>
        <v>747.585376360181</v>
      </c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customFormat="false" ht="13.5" hidden="false" customHeight="true" outlineLevel="0" collapsed="false">
      <c r="A146" s="46" t="s">
        <v>133</v>
      </c>
      <c r="B146" s="46"/>
      <c r="C146" s="46"/>
      <c r="D146" s="100"/>
      <c r="E146" s="86" t="n">
        <f aca="false">SUM(E144:E145)</f>
        <v>5731.47245441168</v>
      </c>
      <c r="F146" s="86" t="n">
        <f aca="false">SUM(F144:F145)</f>
        <v>6361.17165190933</v>
      </c>
      <c r="G146" s="86" t="n">
        <f aca="false">SUM(G144:G145)</f>
        <v>6938.39591603934</v>
      </c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customFormat="false" ht="13.5" hidden="false" customHeight="true" outlineLevel="0" collapsed="false">
      <c r="A147" s="4"/>
      <c r="B147" s="5"/>
      <c r="C147" s="5"/>
      <c r="D147" s="5"/>
      <c r="E147" s="6"/>
      <c r="F147" s="5"/>
      <c r="G147" s="5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customFormat="false" ht="13.5" hidden="false" customHeight="true" outlineLevel="0" collapsed="false">
      <c r="A148" s="101" t="s">
        <v>134</v>
      </c>
      <c r="B148" s="101"/>
      <c r="C148" s="101"/>
      <c r="D148" s="101"/>
      <c r="E148" s="101"/>
      <c r="F148" s="101"/>
      <c r="G148" s="10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customFormat="false" ht="13.5" hidden="false" customHeight="true" outlineLevel="0" collapsed="false">
      <c r="A149" s="4"/>
      <c r="B149" s="5"/>
      <c r="C149" s="5"/>
      <c r="D149" s="5"/>
      <c r="E149" s="6"/>
      <c r="F149" s="5"/>
      <c r="G149" s="5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customFormat="false" ht="25.5" hidden="false" customHeight="true" outlineLevel="0" collapsed="false">
      <c r="A150" s="102" t="s">
        <v>26</v>
      </c>
      <c r="B150" s="33" t="s">
        <v>135</v>
      </c>
      <c r="C150" s="102" t="s">
        <v>136</v>
      </c>
      <c r="D150" s="102" t="s">
        <v>137</v>
      </c>
      <c r="E150" s="102" t="s">
        <v>138</v>
      </c>
      <c r="F150" s="102" t="s">
        <v>139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customFormat="false" ht="13.5" hidden="false" customHeight="true" outlineLevel="0" collapsed="false">
      <c r="A151" s="50" t="n">
        <v>1</v>
      </c>
      <c r="B151" s="103" t="n">
        <f aca="false">E146</f>
        <v>5731.472454</v>
      </c>
      <c r="C151" s="104" t="n">
        <v>2</v>
      </c>
      <c r="D151" s="103" t="n">
        <f aca="false">B151*C151</f>
        <v>11462.944908</v>
      </c>
      <c r="E151" s="105" t="n">
        <v>1</v>
      </c>
      <c r="F151" s="103" t="n">
        <f aca="false">D151*12</f>
        <v>137555.338896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customFormat="false" ht="13.5" hidden="false" customHeight="true" outlineLevel="0" collapsed="false">
      <c r="A152" s="50" t="n">
        <v>3</v>
      </c>
      <c r="B152" s="103" t="n">
        <f aca="false">F146</f>
        <v>6361.171652</v>
      </c>
      <c r="C152" s="104" t="n">
        <v>1</v>
      </c>
      <c r="D152" s="103" t="n">
        <f aca="false">B152*C152</f>
        <v>6361.171652</v>
      </c>
      <c r="E152" s="105" t="n">
        <v>1</v>
      </c>
      <c r="F152" s="103" t="n">
        <f aca="false">D152*12</f>
        <v>76334.059824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customFormat="false" ht="13.5" hidden="false" customHeight="true" outlineLevel="0" collapsed="false">
      <c r="A153" s="50" t="n">
        <v>4</v>
      </c>
      <c r="B153" s="103" t="n">
        <f aca="false">G146</f>
        <v>6938.395916</v>
      </c>
      <c r="C153" s="104" t="n">
        <v>1</v>
      </c>
      <c r="D153" s="103" t="n">
        <f aca="false">B153*C153</f>
        <v>6938.395916</v>
      </c>
      <c r="E153" s="105" t="n">
        <v>1</v>
      </c>
      <c r="F153" s="103" t="n">
        <f aca="false">D153*12</f>
        <v>83260.750992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customFormat="false" ht="13.5" hidden="false" customHeight="true" outlineLevel="0" collapsed="false">
      <c r="A154" s="45"/>
      <c r="B154" s="57" t="s">
        <v>140</v>
      </c>
      <c r="C154" s="57"/>
      <c r="D154" s="106"/>
      <c r="E154" s="86"/>
      <c r="F154" s="107" t="n">
        <f aca="false">SUM(F151:F153)</f>
        <v>297150.1497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customFormat="false" ht="13.5" hidden="false" customHeight="true" outlineLevel="0" collapsed="false">
      <c r="A155" s="5"/>
      <c r="B155" s="5"/>
      <c r="C155" s="5"/>
      <c r="D155" s="5"/>
      <c r="E155" s="5"/>
      <c r="F155" s="5"/>
      <c r="G155" s="5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customFormat="false" ht="13.5" hidden="false" customHeight="true" outlineLevel="0" collapsed="false">
      <c r="A156" s="5"/>
      <c r="B156" s="5"/>
      <c r="C156" s="5"/>
      <c r="D156" s="5"/>
      <c r="E156" s="5"/>
      <c r="F156" s="5"/>
      <c r="G156" s="5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customFormat="false" ht="13.5" hidden="false" customHeight="true" outlineLevel="0" collapsed="false">
      <c r="A157" s="5"/>
      <c r="B157" s="5"/>
      <c r="C157" s="5"/>
      <c r="D157" s="5"/>
      <c r="E157" s="5"/>
      <c r="F157" s="5"/>
      <c r="G157" s="5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customFormat="false" ht="13.5" hidden="false" customHeight="true" outlineLevel="0" collapsed="false">
      <c r="A158" s="5"/>
      <c r="B158" s="5"/>
      <c r="C158" s="5"/>
      <c r="D158" s="5"/>
      <c r="E158" s="5"/>
      <c r="F158" s="5"/>
      <c r="G158" s="5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customFormat="false" ht="13.5" hidden="false" customHeight="true" outlineLevel="0" collapsed="false">
      <c r="A159" s="5"/>
      <c r="B159" s="5"/>
      <c r="C159" s="5"/>
      <c r="D159" s="5"/>
      <c r="E159" s="5"/>
      <c r="F159" s="5"/>
      <c r="G159" s="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customFormat="false" ht="13.5" hidden="false" customHeight="true" outlineLevel="0" collapsed="false">
      <c r="A160" s="5"/>
      <c r="B160" s="5"/>
      <c r="C160" s="5"/>
      <c r="D160" s="5"/>
      <c r="E160" s="5"/>
      <c r="F160" s="5"/>
      <c r="G160" s="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customFormat="false" ht="13.5" hidden="false" customHeight="true" outlineLevel="0" collapsed="false">
      <c r="A161" s="5" t="s">
        <v>147</v>
      </c>
      <c r="B161" s="6" t="n">
        <f aca="false">SUM(Trab__Agropecuária!F153,Mecânico!E152,Eletricista!E152,Manut_Predial!E153, Porteiro!F154)</f>
        <v>1236283.172</v>
      </c>
      <c r="C161" s="5"/>
      <c r="D161" s="5"/>
      <c r="E161" s="5"/>
      <c r="F161" s="5"/>
      <c r="G161" s="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customFormat="false" ht="13.5" hidden="false" customHeight="true" outlineLevel="0" collapsed="false">
      <c r="A162" s="5" t="s">
        <v>239</v>
      </c>
      <c r="B162" s="121" t="n">
        <f aca="false">B161/12</f>
        <v>103023.5976</v>
      </c>
      <c r="C162" s="5"/>
      <c r="D162" s="5"/>
      <c r="E162" s="5"/>
      <c r="F162" s="5"/>
      <c r="G162" s="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customFormat="false" ht="13.5" hidden="false" customHeight="true" outlineLevel="0" collapsed="false">
      <c r="A163" s="5"/>
      <c r="B163" s="5"/>
      <c r="C163" s="5"/>
      <c r="D163" s="5"/>
      <c r="E163" s="5"/>
      <c r="F163" s="5"/>
      <c r="G163" s="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customFormat="false" ht="13.5" hidden="false" customHeight="true" outlineLevel="0" collapsed="false">
      <c r="A164" s="5"/>
      <c r="B164" s="5"/>
      <c r="C164" s="5"/>
      <c r="D164" s="5"/>
      <c r="E164" s="5"/>
      <c r="F164" s="5"/>
      <c r="G164" s="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customFormat="false" ht="13.5" hidden="false" customHeight="true" outlineLevel="0" collapsed="false">
      <c r="A165" s="5"/>
      <c r="B165" s="5"/>
      <c r="C165" s="5"/>
      <c r="D165" s="5"/>
      <c r="E165" s="5"/>
      <c r="F165" s="5"/>
      <c r="G165" s="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customFormat="false" ht="13.5" hidden="false" customHeight="true" outlineLevel="0" collapsed="false">
      <c r="A166" s="5"/>
      <c r="B166" s="5"/>
      <c r="C166" s="5"/>
      <c r="D166" s="5"/>
      <c r="E166" s="5"/>
      <c r="F166" s="5"/>
      <c r="G166" s="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customFormat="false" ht="13.5" hidden="false" customHeight="true" outlineLevel="0" collapsed="false">
      <c r="A167" s="5"/>
      <c r="B167" s="5"/>
      <c r="C167" s="5"/>
      <c r="D167" s="5"/>
      <c r="E167" s="5"/>
      <c r="F167" s="5"/>
      <c r="G167" s="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customFormat="false" ht="13.5" hidden="false" customHeight="true" outlineLevel="0" collapsed="false">
      <c r="A168" s="5"/>
      <c r="B168" s="5"/>
      <c r="C168" s="5"/>
      <c r="D168" s="5"/>
      <c r="E168" s="5"/>
      <c r="F168" s="5"/>
      <c r="G168" s="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customFormat="false" ht="13.5" hidden="false" customHeight="true" outlineLevel="0" collapsed="false">
      <c r="A169" s="5"/>
      <c r="B169" s="5"/>
      <c r="C169" s="5"/>
      <c r="D169" s="5"/>
      <c r="E169" s="5"/>
      <c r="F169" s="5"/>
      <c r="G169" s="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customFormat="false" ht="13.5" hidden="false" customHeight="true" outlineLevel="0" collapsed="false">
      <c r="A170" s="5"/>
      <c r="B170" s="5"/>
      <c r="C170" s="5"/>
      <c r="D170" s="5"/>
      <c r="E170" s="5"/>
      <c r="F170" s="5"/>
      <c r="G170" s="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customFormat="false" ht="13.5" hidden="false" customHeight="true" outlineLevel="0" collapsed="false">
      <c r="A171" s="5"/>
      <c r="B171" s="5"/>
      <c r="C171" s="5"/>
      <c r="D171" s="5"/>
      <c r="E171" s="5"/>
      <c r="F171" s="5"/>
      <c r="G171" s="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customFormat="false" ht="13.5" hidden="false" customHeight="true" outlineLevel="0" collapsed="false">
      <c r="A172" s="5"/>
      <c r="B172" s="5"/>
      <c r="C172" s="5"/>
      <c r="D172" s="5"/>
      <c r="E172" s="5"/>
      <c r="F172" s="5"/>
      <c r="G172" s="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customFormat="false" ht="13.5" hidden="false" customHeight="true" outlineLevel="0" collapsed="false">
      <c r="A173" s="5"/>
      <c r="B173" s="5"/>
      <c r="C173" s="5"/>
      <c r="D173" s="5"/>
      <c r="E173" s="5"/>
      <c r="F173" s="5"/>
      <c r="G173" s="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customFormat="false" ht="13.5" hidden="false" customHeight="true" outlineLevel="0" collapsed="false">
      <c r="A174" s="5"/>
      <c r="B174" s="5"/>
      <c r="C174" s="5"/>
      <c r="D174" s="5"/>
      <c r="E174" s="5"/>
      <c r="F174" s="5"/>
      <c r="G174" s="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customFormat="false" ht="13.5" hidden="false" customHeight="true" outlineLevel="0" collapsed="false">
      <c r="A175" s="5"/>
      <c r="B175" s="5"/>
      <c r="C175" s="5"/>
      <c r="D175" s="5"/>
      <c r="E175" s="5"/>
      <c r="F175" s="5"/>
      <c r="G175" s="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customFormat="false" ht="13.5" hidden="false" customHeight="true" outlineLevel="0" collapsed="false">
      <c r="A176" s="5"/>
      <c r="B176" s="5"/>
      <c r="C176" s="5"/>
      <c r="D176" s="5"/>
      <c r="E176" s="5"/>
      <c r="F176" s="5"/>
      <c r="G176" s="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customFormat="false" ht="13.5" hidden="false" customHeight="true" outlineLevel="0" collapsed="false">
      <c r="A177" s="5"/>
      <c r="B177" s="5"/>
      <c r="C177" s="5"/>
      <c r="D177" s="5"/>
      <c r="E177" s="5"/>
      <c r="F177" s="5"/>
      <c r="G177" s="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customFormat="false" ht="13.5" hidden="false" customHeight="true" outlineLevel="0" collapsed="false">
      <c r="A178" s="5"/>
      <c r="B178" s="5"/>
      <c r="C178" s="5"/>
      <c r="D178" s="5"/>
      <c r="E178" s="5"/>
      <c r="F178" s="5"/>
      <c r="G178" s="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customFormat="false" ht="13.5" hidden="false" customHeight="true" outlineLevel="0" collapsed="false">
      <c r="A179" s="5"/>
      <c r="B179" s="5"/>
      <c r="C179" s="5"/>
      <c r="D179" s="5"/>
      <c r="E179" s="5"/>
      <c r="F179" s="5"/>
      <c r="G179" s="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customFormat="false" ht="13.5" hidden="false" customHeight="true" outlineLevel="0" collapsed="false">
      <c r="A180" s="5"/>
      <c r="B180" s="5"/>
      <c r="C180" s="5"/>
      <c r="D180" s="5"/>
      <c r="E180" s="5"/>
      <c r="F180" s="5"/>
      <c r="G180" s="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customFormat="false" ht="13.5" hidden="false" customHeight="true" outlineLevel="0" collapsed="false">
      <c r="A181" s="5"/>
      <c r="B181" s="5"/>
      <c r="C181" s="5"/>
      <c r="D181" s="5"/>
      <c r="E181" s="5"/>
      <c r="F181" s="5"/>
      <c r="G181" s="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customFormat="false" ht="13.5" hidden="false" customHeight="true" outlineLevel="0" collapsed="false">
      <c r="A182" s="5"/>
      <c r="B182" s="5"/>
      <c r="C182" s="5"/>
      <c r="D182" s="5"/>
      <c r="E182" s="5"/>
      <c r="F182" s="5"/>
      <c r="G182" s="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customFormat="false" ht="13.5" hidden="false" customHeight="true" outlineLevel="0" collapsed="false">
      <c r="A183" s="5"/>
      <c r="B183" s="5"/>
      <c r="C183" s="5"/>
      <c r="D183" s="5"/>
      <c r="E183" s="5"/>
      <c r="F183" s="5"/>
      <c r="G183" s="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customFormat="false" ht="13.5" hidden="false" customHeight="true" outlineLevel="0" collapsed="false">
      <c r="A184" s="5"/>
      <c r="B184" s="5"/>
      <c r="C184" s="5"/>
      <c r="D184" s="5"/>
      <c r="E184" s="5"/>
      <c r="F184" s="5"/>
      <c r="G184" s="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customFormat="false" ht="13.5" hidden="false" customHeight="true" outlineLevel="0" collapsed="false">
      <c r="A185" s="5"/>
      <c r="B185" s="5"/>
      <c r="C185" s="5"/>
      <c r="D185" s="5"/>
      <c r="E185" s="5"/>
      <c r="F185" s="5"/>
      <c r="G185" s="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customFormat="false" ht="13.5" hidden="false" customHeight="true" outlineLevel="0" collapsed="false">
      <c r="A186" s="5"/>
      <c r="B186" s="5"/>
      <c r="C186" s="5"/>
      <c r="D186" s="5"/>
      <c r="E186" s="5"/>
      <c r="F186" s="5"/>
      <c r="G186" s="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customFormat="false" ht="13.5" hidden="false" customHeight="true" outlineLevel="0" collapsed="false">
      <c r="A187" s="5"/>
      <c r="B187" s="5"/>
      <c r="C187" s="5"/>
      <c r="D187" s="5"/>
      <c r="E187" s="5"/>
      <c r="F187" s="5"/>
      <c r="G187" s="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customFormat="false" ht="13.5" hidden="false" customHeight="true" outlineLevel="0" collapsed="false">
      <c r="A188" s="5"/>
      <c r="B188" s="5"/>
      <c r="C188" s="5"/>
      <c r="D188" s="5"/>
      <c r="E188" s="5"/>
      <c r="F188" s="5"/>
      <c r="G188" s="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customFormat="false" ht="13.5" hidden="false" customHeight="true" outlineLevel="0" collapsed="false">
      <c r="A189" s="5"/>
      <c r="B189" s="5"/>
      <c r="C189" s="5"/>
      <c r="D189" s="5"/>
      <c r="E189" s="5"/>
      <c r="F189" s="5"/>
      <c r="G189" s="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customFormat="false" ht="13.5" hidden="false" customHeight="true" outlineLevel="0" collapsed="false">
      <c r="A190" s="5"/>
      <c r="B190" s="5"/>
      <c r="C190" s="5"/>
      <c r="D190" s="5"/>
      <c r="E190" s="5"/>
      <c r="F190" s="5"/>
      <c r="G190" s="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customFormat="false" ht="13.5" hidden="false" customHeight="true" outlineLevel="0" collapsed="false">
      <c r="A191" s="5"/>
      <c r="B191" s="5"/>
      <c r="C191" s="5"/>
      <c r="D191" s="5"/>
      <c r="E191" s="5"/>
      <c r="F191" s="5"/>
      <c r="G191" s="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customFormat="false" ht="13.5" hidden="false" customHeight="true" outlineLevel="0" collapsed="false">
      <c r="A192" s="5"/>
      <c r="B192" s="5"/>
      <c r="C192" s="5"/>
      <c r="D192" s="5"/>
      <c r="E192" s="5"/>
      <c r="F192" s="5"/>
      <c r="G192" s="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customFormat="false" ht="13.5" hidden="false" customHeight="true" outlineLevel="0" collapsed="false">
      <c r="A193" s="5"/>
      <c r="B193" s="5"/>
      <c r="C193" s="5"/>
      <c r="D193" s="5"/>
      <c r="E193" s="5"/>
      <c r="F193" s="5"/>
      <c r="G193" s="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customFormat="false" ht="13.5" hidden="false" customHeight="true" outlineLevel="0" collapsed="false">
      <c r="A194" s="5"/>
      <c r="B194" s="5"/>
      <c r="C194" s="5"/>
      <c r="D194" s="5"/>
      <c r="E194" s="5"/>
      <c r="F194" s="5"/>
      <c r="G194" s="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customFormat="false" ht="13.5" hidden="false" customHeight="true" outlineLevel="0" collapsed="false">
      <c r="A195" s="5"/>
      <c r="B195" s="5"/>
      <c r="C195" s="5"/>
      <c r="D195" s="5"/>
      <c r="E195" s="5"/>
      <c r="F195" s="5"/>
      <c r="G195" s="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customFormat="false" ht="13.5" hidden="false" customHeight="true" outlineLevel="0" collapsed="false">
      <c r="A196" s="5"/>
      <c r="B196" s="5"/>
      <c r="C196" s="5"/>
      <c r="D196" s="5"/>
      <c r="E196" s="5"/>
      <c r="F196" s="5"/>
      <c r="G196" s="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customFormat="false" ht="13.5" hidden="false" customHeight="true" outlineLevel="0" collapsed="false">
      <c r="A197" s="5"/>
      <c r="B197" s="5"/>
      <c r="C197" s="5"/>
      <c r="D197" s="5"/>
      <c r="E197" s="5"/>
      <c r="F197" s="5"/>
      <c r="G197" s="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customFormat="false" ht="13.5" hidden="false" customHeight="true" outlineLevel="0" collapsed="false">
      <c r="A198" s="5"/>
      <c r="B198" s="5"/>
      <c r="C198" s="5"/>
      <c r="D198" s="5"/>
      <c r="E198" s="5"/>
      <c r="F198" s="5"/>
      <c r="G198" s="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customFormat="false" ht="13.5" hidden="false" customHeight="true" outlineLevel="0" collapsed="false">
      <c r="A199" s="5"/>
      <c r="B199" s="5"/>
      <c r="C199" s="5"/>
      <c r="D199" s="5"/>
      <c r="E199" s="5"/>
      <c r="F199" s="5"/>
      <c r="G199" s="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customFormat="false" ht="13.5" hidden="false" customHeight="true" outlineLevel="0" collapsed="false">
      <c r="A200" s="5"/>
      <c r="B200" s="5"/>
      <c r="C200" s="5"/>
      <c r="D200" s="5"/>
      <c r="E200" s="5"/>
      <c r="F200" s="5"/>
      <c r="G200" s="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customFormat="false" ht="13.5" hidden="false" customHeight="true" outlineLevel="0" collapsed="false">
      <c r="A201" s="5"/>
      <c r="B201" s="5"/>
      <c r="C201" s="5"/>
      <c r="D201" s="5"/>
      <c r="E201" s="5"/>
      <c r="F201" s="5"/>
      <c r="G201" s="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customFormat="false" ht="13.5" hidden="false" customHeight="true" outlineLevel="0" collapsed="false">
      <c r="A202" s="5"/>
      <c r="B202" s="5"/>
      <c r="C202" s="5"/>
      <c r="D202" s="5"/>
      <c r="E202" s="5"/>
      <c r="F202" s="5"/>
      <c r="G202" s="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customFormat="false" ht="13.5" hidden="false" customHeight="true" outlineLevel="0" collapsed="false">
      <c r="A203" s="5"/>
      <c r="B203" s="5"/>
      <c r="C203" s="5"/>
      <c r="D203" s="5"/>
      <c r="E203" s="5"/>
      <c r="F203" s="5"/>
      <c r="G203" s="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customFormat="false" ht="13.5" hidden="false" customHeight="true" outlineLevel="0" collapsed="false">
      <c r="A204" s="5"/>
      <c r="B204" s="5"/>
      <c r="C204" s="5"/>
      <c r="D204" s="5"/>
      <c r="E204" s="5"/>
      <c r="F204" s="5"/>
      <c r="G204" s="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customFormat="false" ht="13.5" hidden="false" customHeight="true" outlineLevel="0" collapsed="false">
      <c r="A205" s="5"/>
      <c r="B205" s="5"/>
      <c r="C205" s="5"/>
      <c r="D205" s="5"/>
      <c r="E205" s="5"/>
      <c r="F205" s="5"/>
      <c r="G205" s="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customFormat="false" ht="13.5" hidden="false" customHeight="true" outlineLevel="0" collapsed="false">
      <c r="A206" s="5"/>
      <c r="B206" s="5"/>
      <c r="C206" s="5"/>
      <c r="D206" s="5"/>
      <c r="E206" s="5"/>
      <c r="F206" s="5"/>
      <c r="G206" s="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customFormat="false" ht="13.5" hidden="false" customHeight="true" outlineLevel="0" collapsed="false">
      <c r="A207" s="5"/>
      <c r="B207" s="5"/>
      <c r="C207" s="5"/>
      <c r="D207" s="5"/>
      <c r="E207" s="5"/>
      <c r="F207" s="5"/>
      <c r="G207" s="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customFormat="false" ht="13.5" hidden="false" customHeight="true" outlineLevel="0" collapsed="false">
      <c r="A208" s="5"/>
      <c r="B208" s="5"/>
      <c r="C208" s="5"/>
      <c r="D208" s="5"/>
      <c r="E208" s="5"/>
      <c r="F208" s="5"/>
      <c r="G208" s="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customFormat="false" ht="13.5" hidden="false" customHeight="true" outlineLevel="0" collapsed="false">
      <c r="A209" s="5"/>
      <c r="B209" s="5"/>
      <c r="C209" s="5"/>
      <c r="D209" s="5"/>
      <c r="E209" s="5"/>
      <c r="F209" s="5"/>
      <c r="G209" s="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customFormat="false" ht="13.5" hidden="false" customHeight="true" outlineLevel="0" collapsed="false">
      <c r="A210" s="5"/>
      <c r="B210" s="5"/>
      <c r="C210" s="5"/>
      <c r="D210" s="5"/>
      <c r="E210" s="5"/>
      <c r="F210" s="5"/>
      <c r="G210" s="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customFormat="false" ht="13.5" hidden="false" customHeight="true" outlineLevel="0" collapsed="false">
      <c r="A211" s="5"/>
      <c r="B211" s="5"/>
      <c r="C211" s="5"/>
      <c r="D211" s="5"/>
      <c r="E211" s="5"/>
      <c r="F211" s="5"/>
      <c r="G211" s="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customFormat="false" ht="13.5" hidden="false" customHeight="true" outlineLevel="0" collapsed="false">
      <c r="A212" s="5"/>
      <c r="B212" s="5"/>
      <c r="C212" s="5"/>
      <c r="D212" s="5"/>
      <c r="E212" s="5"/>
      <c r="F212" s="5"/>
      <c r="G212" s="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customFormat="false" ht="13.5" hidden="false" customHeight="true" outlineLevel="0" collapsed="false">
      <c r="A213" s="5"/>
      <c r="B213" s="5"/>
      <c r="C213" s="5"/>
      <c r="D213" s="5"/>
      <c r="E213" s="5"/>
      <c r="F213" s="5"/>
      <c r="G213" s="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customFormat="false" ht="13.5" hidden="false" customHeight="true" outlineLevel="0" collapsed="false">
      <c r="A214" s="5"/>
      <c r="B214" s="5"/>
      <c r="C214" s="5"/>
      <c r="D214" s="5"/>
      <c r="E214" s="5"/>
      <c r="F214" s="5"/>
      <c r="G214" s="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customFormat="false" ht="13.5" hidden="false" customHeight="true" outlineLevel="0" collapsed="false">
      <c r="A215" s="5"/>
      <c r="B215" s="5"/>
      <c r="C215" s="5"/>
      <c r="D215" s="5"/>
      <c r="E215" s="5"/>
      <c r="F215" s="5"/>
      <c r="G215" s="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customFormat="false" ht="13.5" hidden="false" customHeight="true" outlineLevel="0" collapsed="false">
      <c r="A216" s="5"/>
      <c r="B216" s="5"/>
      <c r="C216" s="5"/>
      <c r="D216" s="5"/>
      <c r="E216" s="5"/>
      <c r="F216" s="5"/>
      <c r="G216" s="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customFormat="false" ht="13.5" hidden="false" customHeight="true" outlineLevel="0" collapsed="false">
      <c r="A217" s="5"/>
      <c r="B217" s="5"/>
      <c r="C217" s="5"/>
      <c r="D217" s="5"/>
      <c r="E217" s="5"/>
      <c r="F217" s="5"/>
      <c r="G217" s="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customFormat="false" ht="13.5" hidden="false" customHeight="true" outlineLevel="0" collapsed="false">
      <c r="A218" s="5"/>
      <c r="B218" s="5"/>
      <c r="C218" s="5"/>
      <c r="D218" s="5"/>
      <c r="E218" s="5"/>
      <c r="F218" s="5"/>
      <c r="G218" s="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customFormat="false" ht="13.5" hidden="false" customHeight="true" outlineLevel="0" collapsed="false">
      <c r="A219" s="5"/>
      <c r="B219" s="5"/>
      <c r="C219" s="5"/>
      <c r="D219" s="5"/>
      <c r="E219" s="5"/>
      <c r="F219" s="5"/>
      <c r="G219" s="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customFormat="false" ht="13.5" hidden="false" customHeight="true" outlineLevel="0" collapsed="false">
      <c r="A220" s="5"/>
      <c r="B220" s="5"/>
      <c r="C220" s="5"/>
      <c r="D220" s="5"/>
      <c r="E220" s="5"/>
      <c r="F220" s="5"/>
      <c r="G220" s="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customFormat="false" ht="13.5" hidden="false" customHeight="true" outlineLevel="0" collapsed="false">
      <c r="A221" s="5"/>
      <c r="B221" s="5"/>
      <c r="C221" s="5"/>
      <c r="D221" s="5"/>
      <c r="E221" s="5"/>
      <c r="F221" s="5"/>
      <c r="G221" s="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customFormat="false" ht="13.5" hidden="false" customHeight="true" outlineLevel="0" collapsed="false">
      <c r="A222" s="5"/>
      <c r="B222" s="5"/>
      <c r="C222" s="5"/>
      <c r="D222" s="5"/>
      <c r="E222" s="5"/>
      <c r="F222" s="5"/>
      <c r="G222" s="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customFormat="false" ht="13.5" hidden="false" customHeight="true" outlineLevel="0" collapsed="false">
      <c r="A223" s="5"/>
      <c r="B223" s="5"/>
      <c r="C223" s="5"/>
      <c r="D223" s="5"/>
      <c r="E223" s="5"/>
      <c r="F223" s="5"/>
      <c r="G223" s="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customFormat="false" ht="13.5" hidden="false" customHeight="true" outlineLevel="0" collapsed="false">
      <c r="A224" s="5"/>
      <c r="B224" s="5"/>
      <c r="C224" s="5"/>
      <c r="D224" s="5"/>
      <c r="E224" s="5"/>
      <c r="F224" s="5"/>
      <c r="G224" s="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customFormat="false" ht="13.5" hidden="false" customHeight="true" outlineLevel="0" collapsed="false">
      <c r="A225" s="5"/>
      <c r="B225" s="5"/>
      <c r="C225" s="5"/>
      <c r="D225" s="5"/>
      <c r="E225" s="5"/>
      <c r="F225" s="5"/>
      <c r="G225" s="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customFormat="false" ht="13.5" hidden="false" customHeight="true" outlineLevel="0" collapsed="false">
      <c r="A226" s="5"/>
      <c r="B226" s="5"/>
      <c r="C226" s="5"/>
      <c r="D226" s="5"/>
      <c r="E226" s="5"/>
      <c r="F226" s="5"/>
      <c r="G226" s="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customFormat="false" ht="13.5" hidden="false" customHeight="true" outlineLevel="0" collapsed="false">
      <c r="A227" s="5"/>
      <c r="B227" s="5"/>
      <c r="C227" s="5"/>
      <c r="D227" s="5"/>
      <c r="E227" s="5"/>
      <c r="F227" s="5"/>
      <c r="G227" s="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customFormat="false" ht="13.5" hidden="false" customHeight="true" outlineLevel="0" collapsed="false">
      <c r="A228" s="5"/>
      <c r="B228" s="5"/>
      <c r="C228" s="5"/>
      <c r="D228" s="5"/>
      <c r="E228" s="5"/>
      <c r="F228" s="5"/>
      <c r="G228" s="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customFormat="false" ht="13.5" hidden="false" customHeight="true" outlineLevel="0" collapsed="false">
      <c r="A229" s="5"/>
      <c r="B229" s="5"/>
      <c r="C229" s="5"/>
      <c r="D229" s="5"/>
      <c r="E229" s="5"/>
      <c r="F229" s="5"/>
      <c r="G229" s="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customFormat="false" ht="13.5" hidden="false" customHeight="true" outlineLevel="0" collapsed="false">
      <c r="A230" s="5"/>
      <c r="B230" s="5"/>
      <c r="C230" s="5"/>
      <c r="D230" s="5"/>
      <c r="E230" s="5"/>
      <c r="F230" s="5"/>
      <c r="G230" s="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customFormat="false" ht="13.5" hidden="false" customHeight="true" outlineLevel="0" collapsed="false">
      <c r="A231" s="5"/>
      <c r="B231" s="5"/>
      <c r="C231" s="5"/>
      <c r="D231" s="5"/>
      <c r="E231" s="5"/>
      <c r="F231" s="5"/>
      <c r="G231" s="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customFormat="false" ht="13.5" hidden="false" customHeight="true" outlineLevel="0" collapsed="false">
      <c r="A232" s="5"/>
      <c r="B232" s="5"/>
      <c r="C232" s="5"/>
      <c r="D232" s="5"/>
      <c r="E232" s="5"/>
      <c r="F232" s="5"/>
      <c r="G232" s="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customFormat="false" ht="13.5" hidden="false" customHeight="true" outlineLevel="0" collapsed="false">
      <c r="A233" s="5"/>
      <c r="B233" s="5"/>
      <c r="C233" s="5"/>
      <c r="D233" s="5"/>
      <c r="E233" s="5"/>
      <c r="F233" s="5"/>
      <c r="G233" s="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customFormat="false" ht="13.5" hidden="false" customHeight="true" outlineLevel="0" collapsed="false">
      <c r="A234" s="5"/>
      <c r="B234" s="5"/>
      <c r="C234" s="5"/>
      <c r="D234" s="5"/>
      <c r="E234" s="5"/>
      <c r="F234" s="5"/>
      <c r="G234" s="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customFormat="false" ht="13.5" hidden="false" customHeight="true" outlineLevel="0" collapsed="false">
      <c r="A235" s="5"/>
      <c r="B235" s="5"/>
      <c r="C235" s="5"/>
      <c r="D235" s="5"/>
      <c r="E235" s="5"/>
      <c r="F235" s="5"/>
      <c r="G235" s="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customFormat="false" ht="13.5" hidden="false" customHeight="true" outlineLevel="0" collapsed="false">
      <c r="A236" s="5"/>
      <c r="B236" s="5"/>
      <c r="C236" s="5"/>
      <c r="D236" s="5"/>
      <c r="E236" s="5"/>
      <c r="F236" s="5"/>
      <c r="G236" s="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customFormat="false" ht="13.5" hidden="false" customHeight="true" outlineLevel="0" collapsed="false">
      <c r="A237" s="5"/>
      <c r="B237" s="5"/>
      <c r="C237" s="5"/>
      <c r="D237" s="5"/>
      <c r="E237" s="5"/>
      <c r="F237" s="5"/>
      <c r="G237" s="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customFormat="false" ht="13.5" hidden="false" customHeight="true" outlineLevel="0" collapsed="false">
      <c r="A238" s="5"/>
      <c r="B238" s="5"/>
      <c r="C238" s="5"/>
      <c r="D238" s="5"/>
      <c r="E238" s="5"/>
      <c r="F238" s="5"/>
      <c r="G238" s="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customFormat="false" ht="13.5" hidden="false" customHeight="true" outlineLevel="0" collapsed="false">
      <c r="A239" s="5"/>
      <c r="B239" s="5"/>
      <c r="C239" s="5"/>
      <c r="D239" s="5"/>
      <c r="E239" s="5"/>
      <c r="F239" s="5"/>
      <c r="G239" s="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customFormat="false" ht="13.5" hidden="false" customHeight="true" outlineLevel="0" collapsed="false">
      <c r="A240" s="5"/>
      <c r="B240" s="5"/>
      <c r="C240" s="5"/>
      <c r="D240" s="5"/>
      <c r="E240" s="5"/>
      <c r="F240" s="5"/>
      <c r="G240" s="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customFormat="false" ht="13.5" hidden="false" customHeight="true" outlineLevel="0" collapsed="false">
      <c r="A241" s="5"/>
      <c r="B241" s="5"/>
      <c r="C241" s="5"/>
      <c r="D241" s="5"/>
      <c r="E241" s="5"/>
      <c r="F241" s="5"/>
      <c r="G241" s="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customFormat="false" ht="13.5" hidden="false" customHeight="true" outlineLevel="0" collapsed="false">
      <c r="A242" s="5"/>
      <c r="B242" s="5"/>
      <c r="C242" s="5"/>
      <c r="D242" s="5"/>
      <c r="E242" s="5"/>
      <c r="F242" s="5"/>
      <c r="G242" s="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customFormat="false" ht="13.5" hidden="false" customHeight="true" outlineLevel="0" collapsed="false">
      <c r="A243" s="5"/>
      <c r="B243" s="5"/>
      <c r="C243" s="5"/>
      <c r="D243" s="5"/>
      <c r="E243" s="5"/>
      <c r="F243" s="5"/>
      <c r="G243" s="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customFormat="false" ht="13.5" hidden="false" customHeight="true" outlineLevel="0" collapsed="false">
      <c r="A244" s="5"/>
      <c r="B244" s="5"/>
      <c r="C244" s="5"/>
      <c r="D244" s="5"/>
      <c r="E244" s="5"/>
      <c r="F244" s="5"/>
      <c r="G244" s="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customFormat="false" ht="13.5" hidden="false" customHeight="true" outlineLevel="0" collapsed="false">
      <c r="A245" s="5"/>
      <c r="B245" s="5"/>
      <c r="C245" s="5"/>
      <c r="D245" s="5"/>
      <c r="E245" s="5"/>
      <c r="F245" s="5"/>
      <c r="G245" s="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customFormat="false" ht="13.5" hidden="false" customHeight="true" outlineLevel="0" collapsed="false">
      <c r="A246" s="5"/>
      <c r="B246" s="5"/>
      <c r="C246" s="5"/>
      <c r="D246" s="5"/>
      <c r="E246" s="5"/>
      <c r="F246" s="5"/>
      <c r="G246" s="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customFormat="false" ht="13.5" hidden="false" customHeight="true" outlineLevel="0" collapsed="false">
      <c r="A247" s="5"/>
      <c r="B247" s="5"/>
      <c r="C247" s="5"/>
      <c r="D247" s="5"/>
      <c r="E247" s="5"/>
      <c r="F247" s="5"/>
      <c r="G247" s="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customFormat="false" ht="13.5" hidden="false" customHeight="true" outlineLevel="0" collapsed="false">
      <c r="A248" s="5"/>
      <c r="B248" s="5"/>
      <c r="C248" s="5"/>
      <c r="D248" s="5"/>
      <c r="E248" s="5"/>
      <c r="F248" s="5"/>
      <c r="G248" s="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customFormat="false" ht="13.5" hidden="false" customHeight="true" outlineLevel="0" collapsed="false">
      <c r="A249" s="5"/>
      <c r="B249" s="5"/>
      <c r="C249" s="5"/>
      <c r="D249" s="5"/>
      <c r="E249" s="5"/>
      <c r="F249" s="5"/>
      <c r="G249" s="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customFormat="false" ht="13.5" hidden="false" customHeight="true" outlineLevel="0" collapsed="false">
      <c r="A250" s="5"/>
      <c r="B250" s="5"/>
      <c r="C250" s="5"/>
      <c r="D250" s="5"/>
      <c r="E250" s="5"/>
      <c r="F250" s="5"/>
      <c r="G250" s="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customFormat="false" ht="13.5" hidden="false" customHeight="true" outlineLevel="0" collapsed="false">
      <c r="A251" s="5"/>
      <c r="B251" s="5"/>
      <c r="C251" s="5"/>
      <c r="D251" s="5"/>
      <c r="E251" s="5"/>
      <c r="F251" s="5"/>
      <c r="G251" s="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customFormat="false" ht="13.5" hidden="false" customHeight="true" outlineLevel="0" collapsed="false">
      <c r="A252" s="5"/>
      <c r="B252" s="5"/>
      <c r="C252" s="5"/>
      <c r="D252" s="5"/>
      <c r="E252" s="5"/>
      <c r="F252" s="5"/>
      <c r="G252" s="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customFormat="false" ht="13.5" hidden="false" customHeight="true" outlineLevel="0" collapsed="false">
      <c r="A253" s="5"/>
      <c r="B253" s="5"/>
      <c r="C253" s="5"/>
      <c r="D253" s="5"/>
      <c r="E253" s="5"/>
      <c r="F253" s="5"/>
      <c r="G253" s="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customFormat="false" ht="13.5" hidden="false" customHeight="true" outlineLevel="0" collapsed="false">
      <c r="A254" s="5"/>
      <c r="B254" s="5"/>
      <c r="C254" s="5"/>
      <c r="D254" s="5"/>
      <c r="E254" s="5"/>
      <c r="F254" s="5"/>
      <c r="G254" s="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customFormat="false" ht="13.5" hidden="false" customHeight="true" outlineLevel="0" collapsed="false">
      <c r="A255" s="5"/>
      <c r="B255" s="5"/>
      <c r="C255" s="5"/>
      <c r="D255" s="5"/>
      <c r="E255" s="5"/>
      <c r="F255" s="5"/>
      <c r="G255" s="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customFormat="false" ht="13.5" hidden="false" customHeight="true" outlineLevel="0" collapsed="false">
      <c r="A256" s="5"/>
      <c r="B256" s="5"/>
      <c r="C256" s="5"/>
      <c r="D256" s="5"/>
      <c r="E256" s="5"/>
      <c r="F256" s="5"/>
      <c r="G256" s="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customFormat="false" ht="13.5" hidden="false" customHeight="true" outlineLevel="0" collapsed="false">
      <c r="A257" s="5"/>
      <c r="B257" s="5"/>
      <c r="C257" s="5"/>
      <c r="D257" s="5"/>
      <c r="E257" s="5"/>
      <c r="F257" s="5"/>
      <c r="G257" s="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customFormat="false" ht="13.5" hidden="false" customHeight="true" outlineLevel="0" collapsed="false">
      <c r="A258" s="5"/>
      <c r="B258" s="5"/>
      <c r="C258" s="5"/>
      <c r="D258" s="5"/>
      <c r="E258" s="5"/>
      <c r="F258" s="5"/>
      <c r="G258" s="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customFormat="false" ht="13.5" hidden="false" customHeight="true" outlineLevel="0" collapsed="false">
      <c r="A259" s="5"/>
      <c r="B259" s="5"/>
      <c r="C259" s="5"/>
      <c r="D259" s="5"/>
      <c r="E259" s="5"/>
      <c r="F259" s="5"/>
      <c r="G259" s="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customFormat="false" ht="13.5" hidden="false" customHeight="true" outlineLevel="0" collapsed="false">
      <c r="A260" s="5"/>
      <c r="B260" s="5"/>
      <c r="C260" s="5"/>
      <c r="D260" s="5"/>
      <c r="E260" s="5"/>
      <c r="F260" s="5"/>
      <c r="G260" s="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customFormat="false" ht="13.5" hidden="false" customHeight="true" outlineLevel="0" collapsed="false">
      <c r="A261" s="5"/>
      <c r="B261" s="5"/>
      <c r="C261" s="5"/>
      <c r="D261" s="5"/>
      <c r="E261" s="5"/>
      <c r="F261" s="5"/>
      <c r="G261" s="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customFormat="false" ht="13.5" hidden="false" customHeight="true" outlineLevel="0" collapsed="false">
      <c r="A262" s="5"/>
      <c r="B262" s="5"/>
      <c r="C262" s="5"/>
      <c r="D262" s="5"/>
      <c r="E262" s="5"/>
      <c r="F262" s="5"/>
      <c r="G262" s="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customFormat="false" ht="13.5" hidden="false" customHeight="true" outlineLevel="0" collapsed="false">
      <c r="A263" s="5"/>
      <c r="B263" s="5"/>
      <c r="C263" s="5"/>
      <c r="D263" s="5"/>
      <c r="E263" s="5"/>
      <c r="F263" s="5"/>
      <c r="G263" s="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customFormat="false" ht="13.5" hidden="false" customHeight="true" outlineLevel="0" collapsed="false">
      <c r="A264" s="5"/>
      <c r="B264" s="5"/>
      <c r="C264" s="5"/>
      <c r="D264" s="5"/>
      <c r="E264" s="5"/>
      <c r="F264" s="5"/>
      <c r="G264" s="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customFormat="false" ht="13.5" hidden="false" customHeight="true" outlineLevel="0" collapsed="false">
      <c r="A265" s="5"/>
      <c r="B265" s="5"/>
      <c r="C265" s="5"/>
      <c r="D265" s="5"/>
      <c r="E265" s="5"/>
      <c r="F265" s="5"/>
      <c r="G265" s="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customFormat="false" ht="13.5" hidden="false" customHeight="true" outlineLevel="0" collapsed="false">
      <c r="A266" s="5"/>
      <c r="B266" s="5"/>
      <c r="C266" s="5"/>
      <c r="D266" s="5"/>
      <c r="E266" s="5"/>
      <c r="F266" s="5"/>
      <c r="G266" s="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customFormat="false" ht="13.5" hidden="false" customHeight="true" outlineLevel="0" collapsed="false">
      <c r="A267" s="5"/>
      <c r="B267" s="5"/>
      <c r="C267" s="5"/>
      <c r="D267" s="5"/>
      <c r="E267" s="5"/>
      <c r="F267" s="5"/>
      <c r="G267" s="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customFormat="false" ht="13.5" hidden="false" customHeight="true" outlineLevel="0" collapsed="false">
      <c r="A268" s="5"/>
      <c r="B268" s="5"/>
      <c r="C268" s="5"/>
      <c r="D268" s="5"/>
      <c r="E268" s="5"/>
      <c r="F268" s="5"/>
      <c r="G268" s="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customFormat="false" ht="13.5" hidden="false" customHeight="true" outlineLevel="0" collapsed="false">
      <c r="A269" s="5"/>
      <c r="B269" s="5"/>
      <c r="C269" s="5"/>
      <c r="D269" s="5"/>
      <c r="E269" s="5"/>
      <c r="F269" s="5"/>
      <c r="G269" s="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customFormat="false" ht="13.5" hidden="false" customHeight="true" outlineLevel="0" collapsed="false">
      <c r="A270" s="5"/>
      <c r="B270" s="5"/>
      <c r="C270" s="5"/>
      <c r="D270" s="5"/>
      <c r="E270" s="5"/>
      <c r="F270" s="5"/>
      <c r="G270" s="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customFormat="false" ht="13.5" hidden="false" customHeight="true" outlineLevel="0" collapsed="false">
      <c r="A271" s="5"/>
      <c r="B271" s="5"/>
      <c r="C271" s="5"/>
      <c r="D271" s="5"/>
      <c r="E271" s="5"/>
      <c r="F271" s="5"/>
      <c r="G271" s="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customFormat="false" ht="13.5" hidden="false" customHeight="true" outlineLevel="0" collapsed="false">
      <c r="A272" s="5"/>
      <c r="B272" s="5"/>
      <c r="C272" s="5"/>
      <c r="D272" s="5"/>
      <c r="E272" s="5"/>
      <c r="F272" s="5"/>
      <c r="G272" s="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customFormat="false" ht="13.5" hidden="false" customHeight="true" outlineLevel="0" collapsed="false">
      <c r="A273" s="5"/>
      <c r="B273" s="5"/>
      <c r="C273" s="5"/>
      <c r="D273" s="5"/>
      <c r="E273" s="5"/>
      <c r="F273" s="5"/>
      <c r="G273" s="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customFormat="false" ht="13.5" hidden="false" customHeight="true" outlineLevel="0" collapsed="false">
      <c r="A274" s="5"/>
      <c r="B274" s="5"/>
      <c r="C274" s="5"/>
      <c r="D274" s="5"/>
      <c r="E274" s="5"/>
      <c r="F274" s="5"/>
      <c r="G274" s="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customFormat="false" ht="13.5" hidden="false" customHeight="true" outlineLevel="0" collapsed="false">
      <c r="A275" s="5"/>
      <c r="B275" s="5"/>
      <c r="C275" s="5"/>
      <c r="D275" s="5"/>
      <c r="E275" s="5"/>
      <c r="F275" s="5"/>
      <c r="G275" s="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customFormat="false" ht="13.5" hidden="false" customHeight="true" outlineLevel="0" collapsed="false">
      <c r="A276" s="5"/>
      <c r="B276" s="5"/>
      <c r="C276" s="5"/>
      <c r="D276" s="5"/>
      <c r="E276" s="5"/>
      <c r="F276" s="5"/>
      <c r="G276" s="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customFormat="false" ht="13.5" hidden="false" customHeight="true" outlineLevel="0" collapsed="false">
      <c r="A277" s="5"/>
      <c r="B277" s="5"/>
      <c r="C277" s="5"/>
      <c r="D277" s="5"/>
      <c r="E277" s="5"/>
      <c r="F277" s="5"/>
      <c r="G277" s="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customFormat="false" ht="13.5" hidden="false" customHeight="true" outlineLevel="0" collapsed="false">
      <c r="A278" s="5"/>
      <c r="B278" s="5"/>
      <c r="C278" s="5"/>
      <c r="D278" s="5"/>
      <c r="E278" s="5"/>
      <c r="F278" s="5"/>
      <c r="G278" s="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customFormat="false" ht="13.5" hidden="false" customHeight="true" outlineLevel="0" collapsed="false">
      <c r="A279" s="5"/>
      <c r="B279" s="5"/>
      <c r="C279" s="5"/>
      <c r="D279" s="5"/>
      <c r="E279" s="5"/>
      <c r="F279" s="5"/>
      <c r="G279" s="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customFormat="false" ht="13.5" hidden="false" customHeight="true" outlineLevel="0" collapsed="false">
      <c r="A280" s="5"/>
      <c r="B280" s="5"/>
      <c r="C280" s="5"/>
      <c r="D280" s="5"/>
      <c r="E280" s="5"/>
      <c r="F280" s="5"/>
      <c r="G280" s="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customFormat="false" ht="13.5" hidden="false" customHeight="true" outlineLevel="0" collapsed="false">
      <c r="A281" s="5"/>
      <c r="B281" s="5"/>
      <c r="C281" s="5"/>
      <c r="D281" s="5"/>
      <c r="E281" s="5"/>
      <c r="F281" s="5"/>
      <c r="G281" s="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customFormat="false" ht="13.5" hidden="false" customHeight="true" outlineLevel="0" collapsed="false">
      <c r="A282" s="5"/>
      <c r="B282" s="5"/>
      <c r="C282" s="5"/>
      <c r="D282" s="5"/>
      <c r="E282" s="5"/>
      <c r="F282" s="5"/>
      <c r="G282" s="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customFormat="false" ht="13.5" hidden="false" customHeight="true" outlineLevel="0" collapsed="false">
      <c r="A283" s="5"/>
      <c r="B283" s="5"/>
      <c r="C283" s="5"/>
      <c r="D283" s="5"/>
      <c r="E283" s="5"/>
      <c r="F283" s="5"/>
      <c r="G283" s="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customFormat="false" ht="13.5" hidden="false" customHeight="true" outlineLevel="0" collapsed="false">
      <c r="A284" s="5"/>
      <c r="B284" s="5"/>
      <c r="C284" s="5"/>
      <c r="D284" s="5"/>
      <c r="E284" s="5"/>
      <c r="F284" s="5"/>
      <c r="G284" s="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customFormat="false" ht="13.5" hidden="false" customHeight="true" outlineLevel="0" collapsed="false">
      <c r="A285" s="5"/>
      <c r="B285" s="5"/>
      <c r="C285" s="5"/>
      <c r="D285" s="5"/>
      <c r="E285" s="5"/>
      <c r="F285" s="5"/>
      <c r="G285" s="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customFormat="false" ht="13.5" hidden="false" customHeight="true" outlineLevel="0" collapsed="false">
      <c r="A286" s="5"/>
      <c r="B286" s="5"/>
      <c r="C286" s="5"/>
      <c r="D286" s="5"/>
      <c r="E286" s="5"/>
      <c r="F286" s="5"/>
      <c r="G286" s="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customFormat="false" ht="13.5" hidden="false" customHeight="true" outlineLevel="0" collapsed="false">
      <c r="A287" s="5"/>
      <c r="B287" s="5"/>
      <c r="C287" s="5"/>
      <c r="D287" s="5"/>
      <c r="E287" s="5"/>
      <c r="F287" s="5"/>
      <c r="G287" s="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customFormat="false" ht="13.5" hidden="false" customHeight="true" outlineLevel="0" collapsed="false">
      <c r="A288" s="5"/>
      <c r="B288" s="5"/>
      <c r="C288" s="5"/>
      <c r="D288" s="5"/>
      <c r="E288" s="5"/>
      <c r="F288" s="5"/>
      <c r="G288" s="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customFormat="false" ht="13.5" hidden="false" customHeight="true" outlineLevel="0" collapsed="false">
      <c r="A289" s="5"/>
      <c r="B289" s="5"/>
      <c r="C289" s="5"/>
      <c r="D289" s="5"/>
      <c r="E289" s="5"/>
      <c r="F289" s="5"/>
      <c r="G289" s="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customFormat="false" ht="13.5" hidden="false" customHeight="true" outlineLevel="0" collapsed="false">
      <c r="A290" s="5"/>
      <c r="B290" s="5"/>
      <c r="C290" s="5"/>
      <c r="D290" s="5"/>
      <c r="E290" s="5"/>
      <c r="F290" s="5"/>
      <c r="G290" s="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customFormat="false" ht="13.5" hidden="false" customHeight="true" outlineLevel="0" collapsed="false">
      <c r="A291" s="5"/>
      <c r="B291" s="5"/>
      <c r="C291" s="5"/>
      <c r="D291" s="5"/>
      <c r="E291" s="5"/>
      <c r="F291" s="5"/>
      <c r="G291" s="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customFormat="false" ht="13.5" hidden="false" customHeight="true" outlineLevel="0" collapsed="false">
      <c r="A292" s="5"/>
      <c r="B292" s="5"/>
      <c r="C292" s="5"/>
      <c r="D292" s="5"/>
      <c r="E292" s="5"/>
      <c r="F292" s="5"/>
      <c r="G292" s="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customFormat="false" ht="13.5" hidden="false" customHeight="true" outlineLevel="0" collapsed="false">
      <c r="A293" s="5"/>
      <c r="B293" s="5"/>
      <c r="C293" s="5"/>
      <c r="D293" s="5"/>
      <c r="E293" s="5"/>
      <c r="F293" s="5"/>
      <c r="G293" s="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customFormat="false" ht="13.5" hidden="false" customHeight="true" outlineLevel="0" collapsed="false">
      <c r="A294" s="5"/>
      <c r="B294" s="5"/>
      <c r="C294" s="5"/>
      <c r="D294" s="5"/>
      <c r="E294" s="5"/>
      <c r="F294" s="5"/>
      <c r="G294" s="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customFormat="false" ht="13.5" hidden="false" customHeight="true" outlineLevel="0" collapsed="false">
      <c r="A295" s="5"/>
      <c r="B295" s="5"/>
      <c r="C295" s="5"/>
      <c r="D295" s="5"/>
      <c r="E295" s="5"/>
      <c r="F295" s="5"/>
      <c r="G295" s="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customFormat="false" ht="13.5" hidden="false" customHeight="true" outlineLevel="0" collapsed="false">
      <c r="A296" s="5"/>
      <c r="B296" s="5"/>
      <c r="C296" s="5"/>
      <c r="D296" s="5"/>
      <c r="E296" s="5"/>
      <c r="F296" s="5"/>
      <c r="G296" s="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customFormat="false" ht="13.5" hidden="false" customHeight="true" outlineLevel="0" collapsed="false">
      <c r="A297" s="5"/>
      <c r="B297" s="5"/>
      <c r="C297" s="5"/>
      <c r="D297" s="5"/>
      <c r="E297" s="5"/>
      <c r="F297" s="5"/>
      <c r="G297" s="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customFormat="false" ht="13.5" hidden="false" customHeight="true" outlineLevel="0" collapsed="false">
      <c r="A298" s="5"/>
      <c r="B298" s="5"/>
      <c r="C298" s="5"/>
      <c r="D298" s="5"/>
      <c r="E298" s="5"/>
      <c r="F298" s="5"/>
      <c r="G298" s="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customFormat="false" ht="13.5" hidden="false" customHeight="true" outlineLevel="0" collapsed="false">
      <c r="A299" s="5"/>
      <c r="B299" s="5"/>
      <c r="C299" s="5"/>
      <c r="D299" s="5"/>
      <c r="E299" s="5"/>
      <c r="F299" s="5"/>
      <c r="G299" s="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customFormat="false" ht="13.5" hidden="false" customHeight="true" outlineLevel="0" collapsed="false">
      <c r="A300" s="5"/>
      <c r="B300" s="5"/>
      <c r="C300" s="5"/>
      <c r="D300" s="5"/>
      <c r="E300" s="5"/>
      <c r="F300" s="5"/>
      <c r="G300" s="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customFormat="false" ht="13.5" hidden="false" customHeight="true" outlineLevel="0" collapsed="false">
      <c r="A301" s="5"/>
      <c r="B301" s="5"/>
      <c r="C301" s="5"/>
      <c r="D301" s="5"/>
      <c r="E301" s="5"/>
      <c r="F301" s="5"/>
      <c r="G301" s="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customFormat="false" ht="13.5" hidden="false" customHeight="true" outlineLevel="0" collapsed="false">
      <c r="A302" s="5"/>
      <c r="B302" s="5"/>
      <c r="C302" s="5"/>
      <c r="D302" s="5"/>
      <c r="E302" s="5"/>
      <c r="F302" s="5"/>
      <c r="G302" s="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customFormat="false" ht="13.5" hidden="false" customHeight="true" outlineLevel="0" collapsed="false">
      <c r="A303" s="5"/>
      <c r="B303" s="5"/>
      <c r="C303" s="5"/>
      <c r="D303" s="5"/>
      <c r="E303" s="5"/>
      <c r="F303" s="5"/>
      <c r="G303" s="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customFormat="false" ht="13.5" hidden="false" customHeight="true" outlineLevel="0" collapsed="false">
      <c r="A304" s="5"/>
      <c r="B304" s="5"/>
      <c r="C304" s="5"/>
      <c r="D304" s="5"/>
      <c r="E304" s="5"/>
      <c r="F304" s="5"/>
      <c r="G304" s="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customFormat="false" ht="13.5" hidden="false" customHeight="true" outlineLevel="0" collapsed="false">
      <c r="A305" s="5"/>
      <c r="B305" s="5"/>
      <c r="C305" s="5"/>
      <c r="D305" s="5"/>
      <c r="E305" s="5"/>
      <c r="F305" s="5"/>
      <c r="G305" s="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customFormat="false" ht="13.5" hidden="false" customHeight="true" outlineLevel="0" collapsed="false">
      <c r="A306" s="5"/>
      <c r="B306" s="5"/>
      <c r="C306" s="5"/>
      <c r="D306" s="5"/>
      <c r="E306" s="5"/>
      <c r="F306" s="5"/>
      <c r="G306" s="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customFormat="false" ht="13.5" hidden="false" customHeight="true" outlineLevel="0" collapsed="false">
      <c r="A307" s="5"/>
      <c r="B307" s="5"/>
      <c r="C307" s="5"/>
      <c r="D307" s="5"/>
      <c r="E307" s="5"/>
      <c r="F307" s="5"/>
      <c r="G307" s="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customFormat="false" ht="13.5" hidden="false" customHeight="true" outlineLevel="0" collapsed="false">
      <c r="A308" s="5"/>
      <c r="B308" s="5"/>
      <c r="C308" s="5"/>
      <c r="D308" s="5"/>
      <c r="E308" s="5"/>
      <c r="F308" s="5"/>
      <c r="G308" s="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customFormat="false" ht="13.5" hidden="false" customHeight="true" outlineLevel="0" collapsed="false">
      <c r="A309" s="5"/>
      <c r="B309" s="5"/>
      <c r="C309" s="5"/>
      <c r="D309" s="5"/>
      <c r="E309" s="5"/>
      <c r="F309" s="5"/>
      <c r="G309" s="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customFormat="false" ht="13.5" hidden="false" customHeight="true" outlineLevel="0" collapsed="false">
      <c r="A310" s="5"/>
      <c r="B310" s="5"/>
      <c r="C310" s="5"/>
      <c r="D310" s="5"/>
      <c r="E310" s="5"/>
      <c r="F310" s="5"/>
      <c r="G310" s="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customFormat="false" ht="13.5" hidden="false" customHeight="true" outlineLevel="0" collapsed="false">
      <c r="A311" s="5"/>
      <c r="B311" s="5"/>
      <c r="C311" s="5"/>
      <c r="D311" s="5"/>
      <c r="E311" s="5"/>
      <c r="F311" s="5"/>
      <c r="G311" s="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customFormat="false" ht="13.5" hidden="false" customHeight="true" outlineLevel="0" collapsed="false">
      <c r="A312" s="5"/>
      <c r="B312" s="5"/>
      <c r="C312" s="5"/>
      <c r="D312" s="5"/>
      <c r="E312" s="5"/>
      <c r="F312" s="5"/>
      <c r="G312" s="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customFormat="false" ht="13.5" hidden="false" customHeight="true" outlineLevel="0" collapsed="false">
      <c r="A313" s="5"/>
      <c r="B313" s="5"/>
      <c r="C313" s="5"/>
      <c r="D313" s="5"/>
      <c r="E313" s="5"/>
      <c r="F313" s="5"/>
      <c r="G313" s="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customFormat="false" ht="13.5" hidden="false" customHeight="true" outlineLevel="0" collapsed="false">
      <c r="A314" s="5"/>
      <c r="B314" s="5"/>
      <c r="C314" s="5"/>
      <c r="D314" s="5"/>
      <c r="E314" s="5"/>
      <c r="F314" s="5"/>
      <c r="G314" s="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customFormat="false" ht="13.5" hidden="false" customHeight="true" outlineLevel="0" collapsed="false">
      <c r="A315" s="5"/>
      <c r="B315" s="5"/>
      <c r="C315" s="5"/>
      <c r="D315" s="5"/>
      <c r="E315" s="5"/>
      <c r="F315" s="5"/>
      <c r="G315" s="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customFormat="false" ht="13.5" hidden="false" customHeight="true" outlineLevel="0" collapsed="false">
      <c r="A316" s="5"/>
      <c r="B316" s="5"/>
      <c r="C316" s="5"/>
      <c r="D316" s="5"/>
      <c r="E316" s="5"/>
      <c r="F316" s="5"/>
      <c r="G316" s="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customFormat="false" ht="13.5" hidden="false" customHeight="true" outlineLevel="0" collapsed="false">
      <c r="A317" s="5"/>
      <c r="B317" s="5"/>
      <c r="C317" s="5"/>
      <c r="D317" s="5"/>
      <c r="E317" s="5"/>
      <c r="F317" s="5"/>
      <c r="G317" s="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customFormat="false" ht="13.5" hidden="false" customHeight="true" outlineLevel="0" collapsed="false">
      <c r="A318" s="5"/>
      <c r="B318" s="5"/>
      <c r="C318" s="5"/>
      <c r="D318" s="5"/>
      <c r="E318" s="5"/>
      <c r="F318" s="5"/>
      <c r="G318" s="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customFormat="false" ht="13.5" hidden="false" customHeight="true" outlineLevel="0" collapsed="false">
      <c r="A319" s="5"/>
      <c r="B319" s="5"/>
      <c r="C319" s="5"/>
      <c r="D319" s="5"/>
      <c r="E319" s="5"/>
      <c r="F319" s="5"/>
      <c r="G319" s="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customFormat="false" ht="13.5" hidden="false" customHeight="true" outlineLevel="0" collapsed="false">
      <c r="A320" s="5"/>
      <c r="B320" s="5"/>
      <c r="C320" s="5"/>
      <c r="D320" s="5"/>
      <c r="E320" s="5"/>
      <c r="F320" s="5"/>
      <c r="G320" s="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customFormat="false" ht="13.5" hidden="false" customHeight="true" outlineLevel="0" collapsed="false">
      <c r="A321" s="5"/>
      <c r="B321" s="5"/>
      <c r="C321" s="5"/>
      <c r="D321" s="5"/>
      <c r="E321" s="5"/>
      <c r="F321" s="5"/>
      <c r="G321" s="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customFormat="false" ht="13.5" hidden="false" customHeight="true" outlineLevel="0" collapsed="false">
      <c r="A322" s="5"/>
      <c r="B322" s="5"/>
      <c r="C322" s="5"/>
      <c r="D322" s="5"/>
      <c r="E322" s="5"/>
      <c r="F322" s="5"/>
      <c r="G322" s="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customFormat="false" ht="13.5" hidden="false" customHeight="true" outlineLevel="0" collapsed="false">
      <c r="A323" s="5"/>
      <c r="B323" s="5"/>
      <c r="C323" s="5"/>
      <c r="D323" s="5"/>
      <c r="E323" s="5"/>
      <c r="F323" s="5"/>
      <c r="G323" s="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customFormat="false" ht="13.5" hidden="false" customHeight="true" outlineLevel="0" collapsed="false">
      <c r="A324" s="5"/>
      <c r="B324" s="5"/>
      <c r="C324" s="5"/>
      <c r="D324" s="5"/>
      <c r="E324" s="5"/>
      <c r="F324" s="5"/>
      <c r="G324" s="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customFormat="false" ht="13.5" hidden="false" customHeight="true" outlineLevel="0" collapsed="false">
      <c r="A325" s="5"/>
      <c r="B325" s="5"/>
      <c r="C325" s="5"/>
      <c r="D325" s="5"/>
      <c r="E325" s="5"/>
      <c r="F325" s="5"/>
      <c r="G325" s="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customFormat="false" ht="13.5" hidden="false" customHeight="true" outlineLevel="0" collapsed="false">
      <c r="A326" s="5"/>
      <c r="B326" s="5"/>
      <c r="C326" s="5"/>
      <c r="D326" s="5"/>
      <c r="E326" s="5"/>
      <c r="F326" s="5"/>
      <c r="G326" s="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customFormat="false" ht="13.5" hidden="false" customHeight="true" outlineLevel="0" collapsed="false">
      <c r="A327" s="5"/>
      <c r="B327" s="5"/>
      <c r="C327" s="5"/>
      <c r="D327" s="5"/>
      <c r="E327" s="5"/>
      <c r="F327" s="5"/>
      <c r="G327" s="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customFormat="false" ht="13.5" hidden="false" customHeight="true" outlineLevel="0" collapsed="false">
      <c r="A328" s="5"/>
      <c r="B328" s="5"/>
      <c r="C328" s="5"/>
      <c r="D328" s="5"/>
      <c r="E328" s="5"/>
      <c r="F328" s="5"/>
      <c r="G328" s="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customFormat="false" ht="13.5" hidden="false" customHeight="true" outlineLevel="0" collapsed="false">
      <c r="A329" s="5"/>
      <c r="B329" s="5"/>
      <c r="C329" s="5"/>
      <c r="D329" s="5"/>
      <c r="E329" s="5"/>
      <c r="F329" s="5"/>
      <c r="G329" s="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customFormat="false" ht="13.5" hidden="false" customHeight="true" outlineLevel="0" collapsed="false">
      <c r="A330" s="5"/>
      <c r="B330" s="5"/>
      <c r="C330" s="5"/>
      <c r="D330" s="5"/>
      <c r="E330" s="5"/>
      <c r="F330" s="5"/>
      <c r="G330" s="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customFormat="false" ht="13.5" hidden="false" customHeight="true" outlineLevel="0" collapsed="false">
      <c r="A331" s="5"/>
      <c r="B331" s="5"/>
      <c r="C331" s="5"/>
      <c r="D331" s="5"/>
      <c r="E331" s="5"/>
      <c r="F331" s="5"/>
      <c r="G331" s="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customFormat="false" ht="13.5" hidden="false" customHeight="true" outlineLevel="0" collapsed="false">
      <c r="A332" s="5"/>
      <c r="B332" s="5"/>
      <c r="C332" s="5"/>
      <c r="D332" s="5"/>
      <c r="E332" s="5"/>
      <c r="F332" s="5"/>
      <c r="G332" s="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customFormat="false" ht="13.5" hidden="false" customHeight="true" outlineLevel="0" collapsed="false">
      <c r="A333" s="5"/>
      <c r="B333" s="5"/>
      <c r="C333" s="5"/>
      <c r="D333" s="5"/>
      <c r="E333" s="5"/>
      <c r="F333" s="5"/>
      <c r="G333" s="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customFormat="false" ht="13.5" hidden="false" customHeight="true" outlineLevel="0" collapsed="false">
      <c r="A334" s="5"/>
      <c r="B334" s="5"/>
      <c r="C334" s="5"/>
      <c r="D334" s="5"/>
      <c r="E334" s="5"/>
      <c r="F334" s="5"/>
      <c r="G334" s="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customFormat="false" ht="13.5" hidden="false" customHeight="true" outlineLevel="0" collapsed="false">
      <c r="A335" s="5"/>
      <c r="B335" s="5"/>
      <c r="C335" s="5"/>
      <c r="D335" s="5"/>
      <c r="E335" s="5"/>
      <c r="F335" s="5"/>
      <c r="G335" s="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customFormat="false" ht="13.5" hidden="false" customHeight="true" outlineLevel="0" collapsed="false">
      <c r="A336" s="5"/>
      <c r="B336" s="5"/>
      <c r="C336" s="5"/>
      <c r="D336" s="5"/>
      <c r="E336" s="5"/>
      <c r="F336" s="5"/>
      <c r="G336" s="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customFormat="false" ht="13.5" hidden="false" customHeight="true" outlineLevel="0" collapsed="false">
      <c r="A337" s="5"/>
      <c r="B337" s="5"/>
      <c r="C337" s="5"/>
      <c r="D337" s="5"/>
      <c r="E337" s="5"/>
      <c r="F337" s="5"/>
      <c r="G337" s="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customFormat="false" ht="13.5" hidden="false" customHeight="true" outlineLevel="0" collapsed="false">
      <c r="A338" s="5"/>
      <c r="B338" s="5"/>
      <c r="C338" s="5"/>
      <c r="D338" s="5"/>
      <c r="E338" s="5"/>
      <c r="F338" s="5"/>
      <c r="G338" s="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customFormat="false" ht="13.5" hidden="false" customHeight="true" outlineLevel="0" collapsed="false">
      <c r="A339" s="5"/>
      <c r="B339" s="5"/>
      <c r="C339" s="5"/>
      <c r="D339" s="5"/>
      <c r="E339" s="5"/>
      <c r="F339" s="5"/>
      <c r="G339" s="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customFormat="false" ht="13.5" hidden="false" customHeight="true" outlineLevel="0" collapsed="false">
      <c r="A340" s="5"/>
      <c r="B340" s="5"/>
      <c r="C340" s="5"/>
      <c r="D340" s="5"/>
      <c r="E340" s="5"/>
      <c r="F340" s="5"/>
      <c r="G340" s="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customFormat="false" ht="13.5" hidden="false" customHeight="true" outlineLevel="0" collapsed="false">
      <c r="A341" s="5"/>
      <c r="B341" s="5"/>
      <c r="C341" s="5"/>
      <c r="D341" s="5"/>
      <c r="E341" s="5"/>
      <c r="F341" s="5"/>
      <c r="G341" s="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customFormat="false" ht="13.5" hidden="false" customHeight="true" outlineLevel="0" collapsed="false">
      <c r="A342" s="5"/>
      <c r="B342" s="5"/>
      <c r="C342" s="5"/>
      <c r="D342" s="5"/>
      <c r="E342" s="5"/>
      <c r="F342" s="5"/>
      <c r="G342" s="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customFormat="false" ht="13.5" hidden="false" customHeight="true" outlineLevel="0" collapsed="false">
      <c r="A343" s="5"/>
      <c r="B343" s="5"/>
      <c r="C343" s="5"/>
      <c r="D343" s="5"/>
      <c r="E343" s="5"/>
      <c r="F343" s="5"/>
      <c r="G343" s="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customFormat="false" ht="13.5" hidden="false" customHeight="true" outlineLevel="0" collapsed="false">
      <c r="A344" s="5"/>
      <c r="B344" s="5"/>
      <c r="C344" s="5"/>
      <c r="D344" s="5"/>
      <c r="E344" s="5"/>
      <c r="F344" s="5"/>
      <c r="G344" s="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customFormat="false" ht="13.5" hidden="false" customHeight="true" outlineLevel="0" collapsed="false">
      <c r="A345" s="5"/>
      <c r="B345" s="5"/>
      <c r="C345" s="5"/>
      <c r="D345" s="5"/>
      <c r="E345" s="5"/>
      <c r="F345" s="5"/>
      <c r="G345" s="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customFormat="false" ht="13.5" hidden="false" customHeight="true" outlineLevel="0" collapsed="false">
      <c r="A346" s="5"/>
      <c r="B346" s="5"/>
      <c r="C346" s="5"/>
      <c r="D346" s="5"/>
      <c r="E346" s="5"/>
      <c r="F346" s="5"/>
      <c r="G346" s="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customFormat="false" ht="13.5" hidden="false" customHeight="true" outlineLevel="0" collapsed="false">
      <c r="A347" s="5"/>
      <c r="B347" s="5"/>
      <c r="C347" s="5"/>
      <c r="D347" s="5"/>
      <c r="E347" s="5"/>
      <c r="F347" s="5"/>
      <c r="G347" s="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customFormat="false" ht="13.5" hidden="false" customHeight="true" outlineLevel="0" collapsed="false">
      <c r="A348" s="5"/>
      <c r="B348" s="5"/>
      <c r="C348" s="5"/>
      <c r="D348" s="5"/>
      <c r="E348" s="5"/>
      <c r="F348" s="5"/>
      <c r="G348" s="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customFormat="false" ht="13.5" hidden="false" customHeight="true" outlineLevel="0" collapsed="false">
      <c r="A349" s="5"/>
      <c r="B349" s="5"/>
      <c r="C349" s="5"/>
      <c r="D349" s="5"/>
      <c r="E349" s="5"/>
      <c r="F349" s="5"/>
      <c r="G349" s="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customFormat="false" ht="13.5" hidden="false" customHeight="true" outlineLevel="0" collapsed="false">
      <c r="A350" s="5"/>
      <c r="B350" s="5"/>
      <c r="C350" s="5"/>
      <c r="D350" s="5"/>
      <c r="E350" s="5"/>
      <c r="F350" s="5"/>
      <c r="G350" s="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customFormat="false" ht="13.5" hidden="false" customHeight="true" outlineLevel="0" collapsed="false">
      <c r="A351" s="5"/>
      <c r="B351" s="5"/>
      <c r="C351" s="5"/>
      <c r="D351" s="5"/>
      <c r="E351" s="5"/>
      <c r="F351" s="5"/>
      <c r="G351" s="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customFormat="false" ht="13.5" hidden="false" customHeight="true" outlineLevel="0" collapsed="false">
      <c r="A352" s="5"/>
      <c r="B352" s="5"/>
      <c r="C352" s="5"/>
      <c r="D352" s="5"/>
      <c r="E352" s="5"/>
      <c r="F352" s="5"/>
      <c r="G352" s="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customFormat="false" ht="13.5" hidden="false" customHeight="true" outlineLevel="0" collapsed="false">
      <c r="A353" s="5"/>
      <c r="B353" s="5"/>
      <c r="C353" s="5"/>
      <c r="D353" s="5"/>
      <c r="E353" s="5"/>
      <c r="F353" s="5"/>
      <c r="G353" s="5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customFormat="false" ht="13.5" hidden="false" customHeight="true" outlineLevel="0" collapsed="false">
      <c r="A354" s="5"/>
      <c r="B354" s="5"/>
      <c r="C354" s="5"/>
      <c r="D354" s="5"/>
      <c r="E354" s="5"/>
      <c r="F354" s="5"/>
      <c r="G354" s="5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customFormat="false" ht="13.5" hidden="false" customHeight="true" outlineLevel="0" collapsed="false">
      <c r="A355" s="5"/>
      <c r="B355" s="5"/>
      <c r="C355" s="5"/>
      <c r="D355" s="5"/>
      <c r="E355" s="5"/>
      <c r="F355" s="5"/>
      <c r="G355" s="5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customFormat="false" ht="13.5" hidden="false" customHeight="true" outlineLevel="0" collapsed="false">
      <c r="A356" s="5"/>
      <c r="B356" s="5"/>
      <c r="C356" s="5"/>
      <c r="D356" s="5"/>
      <c r="E356" s="5"/>
      <c r="F356" s="5"/>
      <c r="G356" s="5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customFormat="false" ht="13.5" hidden="false" customHeight="true" outlineLevel="0" collapsed="false">
      <c r="A357" s="5"/>
      <c r="B357" s="5"/>
      <c r="C357" s="5"/>
      <c r="D357" s="5"/>
      <c r="E357" s="5"/>
      <c r="F357" s="5"/>
      <c r="G357" s="5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customFormat="false" ht="13.5" hidden="false" customHeight="true" outlineLevel="0" collapsed="false">
      <c r="A358" s="5"/>
      <c r="B358" s="5"/>
      <c r="C358" s="5"/>
      <c r="D358" s="5"/>
      <c r="E358" s="5"/>
      <c r="F358" s="5"/>
      <c r="G358" s="5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customFormat="false" ht="13.5" hidden="false" customHeight="true" outlineLevel="0" collapsed="false">
      <c r="A359" s="5"/>
      <c r="B359" s="5"/>
      <c r="C359" s="5"/>
      <c r="D359" s="5"/>
      <c r="E359" s="5"/>
      <c r="F359" s="5"/>
      <c r="G359" s="5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customFormat="false" ht="13.5" hidden="false" customHeight="true" outlineLevel="0" collapsed="false">
      <c r="A360" s="5"/>
      <c r="B360" s="5"/>
      <c r="C360" s="5"/>
      <c r="D360" s="5"/>
      <c r="E360" s="5"/>
      <c r="F360" s="5"/>
      <c r="G360" s="5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customFormat="false" ht="13.5" hidden="false" customHeight="true" outlineLevel="0" collapsed="false">
      <c r="A361" s="5"/>
      <c r="B361" s="5"/>
      <c r="C361" s="5"/>
      <c r="D361" s="5"/>
      <c r="E361" s="5"/>
      <c r="F361" s="5"/>
      <c r="G361" s="5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customFormat="false" ht="13.5" hidden="false" customHeight="true" outlineLevel="0" collapsed="false">
      <c r="A362" s="5"/>
      <c r="B362" s="5"/>
      <c r="C362" s="5"/>
      <c r="D362" s="5"/>
      <c r="E362" s="5"/>
      <c r="F362" s="5"/>
      <c r="G362" s="5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</sheetData>
  <mergeCells count="5">
    <mergeCell ref="A1:G9"/>
    <mergeCell ref="A10:G10"/>
    <mergeCell ref="B88:C88"/>
    <mergeCell ref="A136:F136"/>
    <mergeCell ref="A148:F148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6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LibreOffice/7.5.3.2$Windows_X86_64 LibreOffice_project/9f56dff12ba03b9acd7730a5a481eea045e468f3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2024-07-24T09:55:57Z</dcterms:created>
  <dc:creator/>
  <dc:description/>
  <dc:language>pt-BR</dc:language>
  <cp:lastModifiedBy/>
  <dcterms:modified xsi:type="dcterms:W3CDTF">2025-03-07T11:22:25Z</dcterms:modified>
  <cp:revision>1</cp:revision>
  <dc:subject/>
  <dc:title/>
</cp:coreProperties>
</file>