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_rels/sheet9.xml.rels" ContentType="application/vnd.openxmlformats-package.relationships+xml"/>
  <Override PartName="/xl/worksheets/_rels/sheet1.xml.rels" ContentType="application/vnd.openxmlformats-package.relationships+xml"/>
  <Override PartName="/xl/worksheets/_rels/sheet3.xml.rels" ContentType="application/vnd.openxmlformats-package.relationships+xml"/>
  <Override PartName="/xl/worksheets/_rels/sheet5.xml.rels" ContentType="application/vnd.openxmlformats-package.relationships+xml"/>
  <Override PartName="/xl/worksheets/_rels/sheet7.xml.rels" ContentType="application/vnd.openxmlformats-package.relationships+xml"/>
  <Override PartName="/xl/workbook.xml" ContentType="application/vnd.openxmlformats-officedocument.spreadsheetml.sheet.main+xml"/>
  <Override PartName="/xl/comments3.xml" ContentType="application/vnd.openxmlformats-officedocument.spreadsheetml.comments+xml"/>
  <Override PartName="/xl/media/image26.jpeg" ContentType="image/jpeg"/>
  <Override PartName="/xl/media/image27.jpeg" ContentType="image/jpeg"/>
  <Override PartName="/xl/media/image28.jpeg" ContentType="image/jpeg"/>
  <Override PartName="/xl/media/image29.jpeg" ContentType="image/jpeg"/>
  <Override PartName="/xl/media/image30.jpeg" ContentType="image/jpeg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5.xml" ContentType="application/vnd.openxmlformats-officedocument.spreadsheetml.comments+xml"/>
  <Override PartName="/xl/drawings/vmlDrawing1.vml" ContentType="application/vnd.openxmlformats-officedocument.vmlDrawing"/>
  <Override PartName="/xl/drawings/drawing1.xml" ContentType="application/vnd.openxmlformats-officedocument.drawing+xml"/>
  <Override PartName="/xl/drawings/vmlDrawing2.vml" ContentType="application/vnd.openxmlformats-officedocument.vmlDrawing"/>
  <Override PartName="/xl/drawings/drawing2.xml" ContentType="application/vnd.openxmlformats-officedocument.drawing+xml"/>
  <Override PartName="/xl/drawings/vmlDrawing3.vml" ContentType="application/vnd.openxmlformats-officedocument.vmlDrawing"/>
  <Override PartName="/xl/drawings/drawing3.xml" ContentType="application/vnd.openxmlformats-officedocument.drawing+xml"/>
  <Override PartName="/xl/drawings/vmlDrawing4.vml" ContentType="application/vnd.openxmlformats-officedocument.vmlDrawing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vmlDrawing5.vml" ContentType="application/vnd.openxmlformats-officedocument.vmlDrawing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drawings/_rels/drawing5.xml.rels" ContentType="application/vnd.openxmlformats-package.relationships+xml"/>
  <Override PartName="/xl/comments7.xml" ContentType="application/vnd.openxmlformats-officedocument.spreadsheetml.comments+xml"/>
  <Override PartName="/xl/comments9.xml" ContentType="application/vnd.openxmlformats-officedocument.spreadsheetml.comment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8"/>
  </bookViews>
  <sheets>
    <sheet name="Trab__Agropecuária" sheetId="1" state="visible" r:id="rId2"/>
    <sheet name="Trab_Agro_Unif_EPIs" sheetId="2" state="visible" r:id="rId3"/>
    <sheet name="Mecânico" sheetId="3" state="visible" r:id="rId4"/>
    <sheet name="Mecâni_Unif_EPIs" sheetId="4" state="visible" r:id="rId5"/>
    <sheet name="Eletricista" sheetId="5" state="visible" r:id="rId6"/>
    <sheet name="Eletricista_Unif_EPIs" sheetId="6" state="visible" r:id="rId7"/>
    <sheet name="Manut_Predial" sheetId="7" state="visible" r:id="rId8"/>
    <sheet name="Man_Pred_Unif_EPIs" sheetId="8" state="visible" r:id="rId9"/>
    <sheet name="Porteiro" sheetId="9" state="visible" r:id="rId10"/>
    <sheet name="Port_Unifor" sheetId="10" state="visible" r:id="rId11"/>
    <sheet name="Memória de Cálculo" sheetId="11" state="visible" r:id="rId1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51" authorId="0">
      <text>
        <r>
          <rPr>
            <sz val="10"/>
            <color rgb="FF000000"/>
            <rFont val="Arial"/>
            <family val="0"/>
            <charset val="1"/>
          </rPr>
          <t xml:space="preserve">======
ID#AAABOvgP6DY
Delides Lorensetti    (2024-07-26 13:20:53)
(1/12)*100 = 8,33%</t>
        </r>
      </text>
    </comment>
    <comment ref="D52" authorId="0">
      <text>
        <r>
          <rPr>
            <sz val="10"/>
            <color rgb="FF000000"/>
            <rFont val="Arial"/>
            <family val="0"/>
            <charset val="1"/>
          </rPr>
          <t xml:space="preserve">======
ID#AAABOvgP6Dg
Delides Lorensetti    (2024-07-26 13:21:19)
(1/12)+(1/12/3)*100 = 11,11%</t>
        </r>
      </text>
    </comment>
    <comment ref="D59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ID#AAABScM_x_M
     (2024-07-24 13:00:01)
Alíquota variável em função da atividade econômica e FAP - Encaminhar comprovação.</t>
        </r>
      </text>
    </comment>
    <comment ref="D86" authorId="0">
      <text>
        <r>
          <rPr>
            <sz val="10"/>
            <color rgb="FF000000"/>
            <rFont val="Arial"/>
            <family val="0"/>
            <charset val="1"/>
          </rPr>
          <t xml:space="preserve">======
ID#AAABOvgP6CE
Delides Lorensetti    (2024-07-26 13:13:46)
((1/12)*0,05)*100 = 0,42%.</t>
        </r>
      </text>
    </comment>
    <comment ref="D87" authorId="0">
      <text>
        <r>
          <rPr>
            <sz val="10"/>
            <color rgb="FF000000"/>
            <rFont val="Arial"/>
            <family val="0"/>
            <charset val="1"/>
          </rPr>
          <t xml:space="preserve">======
ID#AAABOvgP6CM
Delides Lorensetti    (2024-07-26 13:14:27)
(0,0042*0,8)*100 = 0,0333%</t>
        </r>
      </text>
    </comment>
    <comment ref="D88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ID#AAABScM_yCI
     (2024-07-24 13:00:01)
Lei 13.932/2019   Anexo XII da IN Seges nº
5/2017. O percentual de 4% foi dividido por igual entre o Aviso Prévio Indenizado e o Aviso Previo Trabalhado.Cálculo 0,08 x 0,40 x (1+5/56+5/56+1/3*5/56) = 4%:</t>
        </r>
      </text>
    </comment>
    <comment ref="D89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ID#AAABSvG5f3w
Delides Lorensetti    (2024-07-26 17:34:24)
APT Final - Cálculo ((7/30)/12) = 1,94% (Custo não renovável)</t>
        </r>
      </text>
    </comment>
    <comment ref="D90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ID#AAABScM_x-Q
     (2024-07-24 13:00:01)
Percentual total do modulo 2.2 X percentual do aviso prévio trabalhado.</t>
        </r>
      </text>
    </comment>
    <comment ref="D91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ID#AAABScM_yAk
     (2024-07-24 13:00:01)
Lei 13.932/2019   Anexo XII da IN Seges nº
5/2017. O percentual de 4% foi dividido por igual entre o Aviso Prévio Indenizado e o Aviso Previo Trabalhado.Cálculo 0,08 x 0,40 x (1+5/56+5/56+1/3*5/56) = 4%:</t>
        </r>
      </text>
    </comment>
    <comment ref="E41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ID#AAABScM_yAg
     (2024-07-24 13:00:01)
30% dependendo da atividade</t>
        </r>
      </text>
    </comment>
    <comment ref="E42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ID#AAABScM_x_A
     (2024-07-24 13:00:01)
10%, 20% ou 40% dependendo da atividade</t>
        </r>
      </text>
    </comment>
    <comment ref="E43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ID#AAABScM_yDc
     (2024-07-24 13:00:01)
25% sobre a hora normal</t>
        </r>
      </text>
    </comment>
  </commentList>
</comments>
</file>

<file path=xl/comments3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51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ID#AAABSvG5f2s
Delides Lorensetti    (2024-07-26 17:29:53)
(1/12)*100 = 8,33%</t>
        </r>
      </text>
    </comment>
    <comment ref="D52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ID#AAABSvG5f24
Delides Lorensetti    (2024-07-26 17:30:19)
(1/12)+(1/12/3)*100 = 11,11%</t>
        </r>
      </text>
    </comment>
    <comment ref="D86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ID#AAABSvG5f3A
Delides Lorensetti    (2024-07-26 17:30:58)
((1/12)*0,05)*100 = 0,42%.</t>
        </r>
      </text>
    </comment>
    <comment ref="D87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ID#AAABSvG5f3M
Delides Lorensetti    (2024-07-26 17:31:30)
(0,0042*0,8)*100 = 0,0333%</t>
        </r>
      </text>
    </comment>
    <comment ref="D88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ID#AAABScM_yB4
     (2024-07-24 13:00:01)
Lei 13.932/2019   Anexo XII da IN Seges nº
5/2017. O percentual de 4% foi dividido por igual entre o Aviso Prévio Indenizado e o Aviso Previo Trabalhado.Cálculo 0,08 x 0,40 x (1+5/56+5/56+1/3*5/56) = 4%:</t>
        </r>
      </text>
    </comment>
    <comment ref="D89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ID#AAABSvG5f30
Delides Lorensetti    (2024-07-26 17:34:46)
APT Final - Cálculo ((7/30)/12) = 1,94% (Custo não renovável)</t>
        </r>
      </text>
    </comment>
    <comment ref="D90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ID#AAABScM_x-o
     (2024-07-24 13:00:01)
Percentual total do modulo 2.2 X percentual do aviso prévio trabalhado.</t>
        </r>
      </text>
    </comment>
    <comment ref="D91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ID#AAABScM_x_w
     (2024-07-24 13:00:01)
Lei 13.932/2019   Anexo XII da IN Seges nº
5/2017. O percentual de 4% foi dividido por igual entre o Aviso Prévio Indenizado e o Aviso Previo Trabalhado.Cálculo 0,08 x 0,40 x (1+5/56+5/56+1/3*5/56) = 4%:</t>
        </r>
      </text>
    </comment>
    <comment ref="E41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ID#AAABScM_x_Q
     (2024-07-24 13:00:01)
30% dependendo da atividade</t>
        </r>
      </text>
    </comment>
    <comment ref="E42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ID#AAABScM_yCA
     (2024-07-24 13:00:01)
10%, 20% ou 40% dependendo da atividade</t>
        </r>
      </text>
    </comment>
    <comment ref="E43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ID#AAABScM_yC0
     (2024-07-24 13:00:01)
25% sobre a hora normal</t>
        </r>
      </text>
    </comment>
  </commentList>
</comments>
</file>

<file path=xl/comments5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51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ID#AAABSvG5f3Q
Delides Lorensetti    (2024-07-26 17:31:58)
(1/12)*100 = 8,33%</t>
        </r>
      </text>
    </comment>
    <comment ref="D52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ID#AAABSvG5f3Y
Delides Lorensetti    (2024-07-26 17:32:23)
(1/12)+(1/12/3)*100 = 11,11%</t>
        </r>
      </text>
    </comment>
    <comment ref="D86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ID#AAABSvG5f3g
Delides Lorensetti    (2024-07-26 17:32:47)
((1/12)*0,05)*100 = 0,42%.</t>
        </r>
      </text>
    </comment>
    <comment ref="D87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ID#AAABSvG5f3s
Delides Lorensetti    (2024-07-26 17:33:15)
(0,0042*0,8)*100 = 0,0333%</t>
        </r>
      </text>
    </comment>
    <comment ref="D88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ID#AAABScM_x_8
     (2024-07-24 13:00:01)
Lei 13.932/2019   Anexo XII da IN Seges nº
5/2017. O percentual de 4% foi dividido por igual entre o Aviso Prévio Indenizado e o Aviso Previo Trabalhado.Cálculo 0,08 x 0,40 x (1+5/56+5/56+1/3*5/56) = 4%:</t>
        </r>
      </text>
    </comment>
    <comment ref="D89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ID#AAABSvG5f34
Delides Lorensetti    (2024-07-26 17:34:55)
APT Final - Cálculo ((7/30)/12) = 1,94% (Custo não renovável)</t>
        </r>
      </text>
    </comment>
    <comment ref="D90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ID#AAABScM_x-E
     (2024-07-24 13:00:01)
Percentual total do modulo 2.2 X percentual do aviso prévio trabalhado.</t>
        </r>
      </text>
    </comment>
    <comment ref="D91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ID#AAABScM_x-M
     (2024-07-24 13:00:01)
Lei 13.932/2019   Anexo XII da IN Seges nº
5/2017. O percentual de 4% foi dividido por igual entre o Aviso Prévio Indenizado e o Aviso Previo Trabalhado.Cálculo 0,08 x 0,40 x (1+5/56+5/56+1/3*5/56) = 4%:</t>
        </r>
      </text>
    </comment>
    <comment ref="E41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ID#AAABScM_yCs
     (2024-07-24 13:00:01)
30% dependendo da atividade</t>
        </r>
      </text>
    </comment>
    <comment ref="E42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ID#AAABScM_yBQ
     (2024-07-24 13:00:01)
10%, 20% ou 40% dependendo da atividade</t>
        </r>
      </text>
    </comment>
    <comment ref="E43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ID#AAABScM_x9U
     (2024-07-24 13:00:01)
25% sobre a hora normal</t>
        </r>
      </text>
    </comment>
  </commentList>
</comments>
</file>

<file path=xl/comments7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51" authorId="0">
      <text>
        <r>
          <rPr>
            <sz val="10"/>
            <color rgb="FF000000"/>
            <rFont val="Arial"/>
            <family val="0"/>
            <charset val="1"/>
          </rPr>
          <t xml:space="preserve">======
ID#AAABOvgP6Bw
Delides Lorensetti    (2024-07-26 13:11:58)
(1/12)*100 = 8,33%</t>
        </r>
      </text>
    </comment>
    <comment ref="D52" authorId="0">
      <text>
        <r>
          <rPr>
            <sz val="10"/>
            <color rgb="FF000000"/>
            <rFont val="Arial"/>
            <family val="0"/>
            <charset val="1"/>
          </rPr>
          <t xml:space="preserve">======
ID#AAABOvgP6B8
Delides Lorensetti    (2024-07-26 13:12:27)
(1/12)+(1/12/3)*100 = 11,11%</t>
        </r>
      </text>
    </comment>
    <comment ref="D86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ID#AAABSvG5f4M
Delides Lorensetti    (2024-07-26 17:36:08)
((1/12)*0,05)*100 = 0,42%.</t>
        </r>
      </text>
    </comment>
    <comment ref="D87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ID#AAABSvG5f4U
Delides Lorensetti    (2024-07-26 17:36:22)
(0,0042*0,8)*100 = 0,0333%</t>
        </r>
      </text>
    </comment>
    <comment ref="D88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ID#AAABScM_yAQ
     (2024-07-24 13:00:01)
Lei 13.932/2019   Anexo XII da IN Seges nº
5/2017. O percentual de 4% foi dividido por igual entre o Aviso Prévio Indenizado e o Aviso Previo Trabalhado.Cálculo 0,08 x 0,40 x (1+5/56+5/56+1/3*5/56) = 4%:</t>
        </r>
      </text>
    </comment>
    <comment ref="D89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ID#AAABSvG5f38
Delides Lorensetti    (2024-07-26 17:35:12)
APT Final - Cálculo ((7/30)/12) = 1,94% (Custo não renovável)</t>
        </r>
      </text>
    </comment>
    <comment ref="D90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ID#AAABSvG5f4Y
Delides Lorensetti    (2024-07-26 17:36:49)
Percentual total do modulo 2.2 X percentual do aviso prévio trabalhado.</t>
        </r>
      </text>
    </comment>
    <comment ref="D91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ID#AAABScM_yA8
     (2024-07-24 13:00:01)
Lei 13.932/2019   Anexo XII da IN Seges nº
5/2017. O percentual de 4% foi dividido por igual entre o Aviso Prévio Indenizado e o Aviso Previo Trabalhado.Cálculo 0,08 x 0,40 x (1+5/56+5/56+1/3*5/56) = 4%:</t>
        </r>
      </text>
    </comment>
    <comment ref="E41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ID#AAABScM_x-I
     (2024-07-24 13:00:01)
30% dependendo da atividade</t>
        </r>
      </text>
    </comment>
    <comment ref="E42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ID#AAABScM_x_Y
     (2024-07-24 13:00:01)
10%, 20% ou 40% dependendo da atividade</t>
        </r>
      </text>
    </comment>
    <comment ref="E43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ID#AAABScM_yCE
     (2024-07-24 13:00:01)
25% sobre a hora normal</t>
        </r>
      </text>
    </comment>
  </commentList>
</comments>
</file>

<file path=xl/comments9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52" authorId="0">
      <text>
        <r>
          <rPr>
            <sz val="10"/>
            <color rgb="FF000000"/>
            <rFont val="Arial"/>
            <family val="0"/>
            <charset val="1"/>
          </rPr>
          <t xml:space="preserve">======
ID#AAABOvgP6Bk
Delides Lorensetti    (2024-07-26 13:11:04)
(1/12)*100 = 8,33%</t>
        </r>
      </text>
    </comment>
    <comment ref="D53" authorId="0">
      <text>
        <r>
          <rPr>
            <sz val="10"/>
            <color rgb="FF000000"/>
            <rFont val="Arial"/>
            <family val="0"/>
            <charset val="1"/>
          </rPr>
          <t xml:space="preserve">======
ID#AAABOvgP6Bc
Delides Lorensetti    (2024-07-26 13:10:21)
(1/12)+(1/12/3)*100 = 11,11%</t>
        </r>
      </text>
    </comment>
    <comment ref="D60" authorId="0">
      <text>
        <r>
          <rPr>
            <sz val="10"/>
            <color rgb="FF000000"/>
            <rFont val="Arial"/>
            <family val="0"/>
            <charset val="1"/>
          </rPr>
          <t xml:space="preserve">======
ID#AAABOvgP6BY
Delides Lorensetti    (2024-07-26 13:09:37)
Alíquota variável em função da atividade econômica e FAP - Encaminhar comprovação.</t>
        </r>
      </text>
    </comment>
    <comment ref="D70" authorId="0">
      <text>
        <r>
          <rPr>
            <sz val="10"/>
            <color rgb="FF000000"/>
            <rFont val="Arial"/>
            <family val="0"/>
            <charset val="1"/>
          </rPr>
          <t xml:space="preserve">======
ID#AAABOvgP6DU
Delides Lorensetti    (2024-07-26 13:19:07)
Decreto municipal</t>
        </r>
      </text>
    </comment>
    <comment ref="D87" authorId="0">
      <text>
        <r>
          <rPr>
            <sz val="10"/>
            <color rgb="FF000000"/>
            <rFont val="Arial"/>
            <family val="0"/>
            <charset val="1"/>
          </rPr>
          <t xml:space="preserve">======
ID#AAABOvgP6Cs
Delides Lorensetti    (2024-07-26 13:17:15)
((1/12)*0,05)*100 = 0,42%.</t>
        </r>
      </text>
    </comment>
    <comment ref="D88" authorId="0">
      <text>
        <r>
          <rPr>
            <sz val="10"/>
            <color rgb="FF000000"/>
            <rFont val="Arial"/>
            <family val="0"/>
            <charset val="1"/>
          </rPr>
          <t xml:space="preserve">======
ID#AAABOvgP6Cw
Delides Lorensetti    (2024-07-26 13:17:34)
(0,0042*0,8)*100 = 0,0333%</t>
        </r>
      </text>
    </comment>
    <comment ref="D89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ID#AAABScM_yDQ
     (2024-07-24 13:00:01)
Lei 13.932/2019   Anexo XII da IN Seges nº
5/2017. O percentual de 4% foi dividido por igual entre o Aviso Prévio Indenizado e o Aviso Previo Trabalhado.Cálculo 0,08 x 0,40 x (1+5/56+5/56+1/3*5/56) = 4%:</t>
        </r>
      </text>
    </comment>
    <comment ref="D90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ID#AAABSvG5f4A
Delides Lorensetti    (2024-07-26 17:35:24)
APT Final - Cálculo ((7/30)/12) = 1,94% (Custo não renovável)</t>
        </r>
      </text>
    </comment>
    <comment ref="D91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ID#AAABScM_yCQ
     (2024-07-24 13:00:01)
Percentual total do modulo 2.2 X percentual do aviso prévio trabalhado.</t>
        </r>
      </text>
    </comment>
    <comment ref="D92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ID#AAABScM_x_U
     (2024-07-24 13:00:01)
Lei 13.932/2019   Anexo XII da IN Seges nº
5/2017. O percentual de 4% foi dividido por igual entre o Aviso Prévio Indenizado e o Aviso Previo Trabalhado.Cálculo 0,08 x 0,40 x (1+5/56+5/56+1/3*5/56) = 4%:</t>
        </r>
      </text>
    </comment>
    <comment ref="E41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ID#AAABScM_yA4
     (2024-07-24 13:00:01)
30% dependendo da atividade</t>
        </r>
      </text>
    </comment>
    <comment ref="E42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ID#AAABScM_yBM
     (2024-07-24 13:00:01)
10%, 20% ou 40% dependendo da atividade</t>
        </r>
      </text>
    </comment>
    <comment ref="E43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ID#AAABScM_x_o
     (2024-07-24 13:00:01)
25% sobre a hora normal</t>
        </r>
      </text>
    </comment>
    <comment ref="G43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ID#AAABSvG5f40
Delides Lorensetti    (2024-07-26 19:26:39)
Adicional Noturno (72h) = (22 dias uteis x 2 h Ad Not) + (4 Sabado ou Domingo x 7h Ad Not). (Valor adicional da hora 1,99)</t>
        </r>
      </text>
    </comment>
    <comment ref="G44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ID#AAABSvG5f4o
Delides Lorensetti    (2024-07-26 19:12:19)
Adicional hora noturna reduzida (72hxfator de redução 0,142857=10,28h). (Valor hora noturnax20%=11,96)</t>
        </r>
      </text>
    </comment>
    <comment ref="G45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ID#AAABSxa6qsA
Delides Lorensetti    (2024-07-29 14:30:26)
Valor adicional noturno(143,67)dividido por 26 (dias trabalhados no mês)multiplicado por 04 (sabados ou domingos trabalhados no mês)</t>
        </r>
      </text>
    </comment>
    <comment ref="H43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ID#AAABScM_yBY
     (2024-07-24 13:00:01)
Adicional Noturno (138h) = (22dias uteis x 5 h  Ad Not) + (4 Sábado ou Domingo x 7h Ad Not)</t>
        </r>
      </text>
    </comment>
    <comment ref="H44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ID#AAABSvG5f4s
Delides Lorensetti    (2024-07-26 19:21:11)
Adicional hora noturna reduzida (138hxfator de redução 0,142857=19,71h). (Valor hora noturnax20%=11,96)</t>
        </r>
      </text>
    </comment>
    <comment ref="H45" authorId="0">
      <text>
        <r>
          <rPr>
            <sz val="10"/>
            <color rgb="FF000000"/>
            <rFont val="Arial"/>
            <family val="0"/>
            <charset val="1"/>
          </rPr>
          <t xml:space="preserve">======
ID#AAABSxa6qsE
Delides Lorensetti    (2024-07-29 14:31:03)
Valor adicional noturno(275,37)dividido por 26 (dias trabalhados no mês)multiplicado por 04 (sabados ou domingos trabalhados no mês)</t>
        </r>
      </text>
    </comment>
  </commentList>
</comments>
</file>

<file path=xl/sharedStrings.xml><?xml version="1.0" encoding="utf-8"?>
<sst xmlns="http://schemas.openxmlformats.org/spreadsheetml/2006/main" count="1488" uniqueCount="315">
  <si>
    <r>
      <rPr>
        <b val="true"/>
        <sz val="11"/>
        <color rgb="FF000000"/>
        <rFont val="Arial"/>
        <family val="0"/>
        <charset val="1"/>
      </rPr>
      <t xml:space="preserve">
</t>
    </r>
    <r>
      <rPr>
        <b val="true"/>
        <sz val="10"/>
        <color rgb="FF000000"/>
        <rFont val="Arial"/>
        <family val="0"/>
        <charset val="1"/>
      </rPr>
      <t xml:space="preserve">Ministério da Educação
Secretaria de Educação Profissional e Tecnológica
Instituto Federal Catarinense</t>
    </r>
  </si>
  <si>
    <t xml:space="preserve">Planilha de custos e formação de preços – Trabalhador em Agropecuária</t>
  </si>
  <si>
    <t xml:space="preserve">Licitação nº</t>
  </si>
  <si>
    <t xml:space="preserve">PREGÃO ELETRÔNICO Nº 90073/2024</t>
  </si>
  <si>
    <t xml:space="preserve">Número do processo</t>
  </si>
  <si>
    <t xml:space="preserve">23351.004468/2024-74</t>
  </si>
  <si>
    <t xml:space="preserve">Dia ___/___/20___ às ___:___ horas</t>
  </si>
  <si>
    <t xml:space="preserve">Discriminação dos Serviços (dados referentes à contratação)</t>
  </si>
  <si>
    <t xml:space="preserve">Data de apreciação da proposta (dia/mês/ano)</t>
  </si>
  <si>
    <t xml:space="preserve">Município/DF</t>
  </si>
  <si>
    <t xml:space="preserve">Concórdia/SC</t>
  </si>
  <si>
    <t xml:space="preserve">CCT</t>
  </si>
  <si>
    <t xml:space="preserve">SC000310/2024</t>
  </si>
  <si>
    <t xml:space="preserve">Nº de meses de execução contratual</t>
  </si>
  <si>
    <t xml:space="preserve">Identificação do serviço</t>
  </si>
  <si>
    <t xml:space="preserve">Trabalhador em Agropecuária</t>
  </si>
  <si>
    <t xml:space="preserve">Posto de serviço:</t>
  </si>
  <si>
    <t xml:space="preserve">Nº de empregados:</t>
  </si>
  <si>
    <t xml:space="preserve">Nº de dias trabalhados:</t>
  </si>
  <si>
    <t xml:space="preserve">Carga horária semanal:</t>
  </si>
  <si>
    <t xml:space="preserve">44 h</t>
  </si>
  <si>
    <t xml:space="preserve">6x12</t>
  </si>
  <si>
    <t xml:space="preserve">Valor vale transporte</t>
  </si>
  <si>
    <t xml:space="preserve">Valor auxílio alimentação:</t>
  </si>
  <si>
    <r>
      <rPr>
        <sz val="11"/>
        <color rgb="FF000000"/>
        <rFont val="Arial2"/>
        <family val="0"/>
        <charset val="1"/>
      </rPr>
      <t xml:space="preserve">R$ 18,54 (6 horas)
</t>
    </r>
    <r>
      <rPr>
        <sz val="11"/>
        <color rgb="FF000000"/>
        <rFont val="Arial"/>
        <family val="0"/>
        <charset val="1"/>
      </rPr>
      <t xml:space="preserve">R$ 22,55 (8 horas)</t>
    </r>
  </si>
  <si>
    <t xml:space="preserve">Dados para composição dos custos referentes a mão de obra</t>
  </si>
  <si>
    <t xml:space="preserve">Tipo de serviço</t>
  </si>
  <si>
    <t xml:space="preserve">Trabalhador em Agropecuária 44 Hrs</t>
  </si>
  <si>
    <t xml:space="preserve">Trab. em Agropecuária 6x12: 06-00 as 12-00 e  14-00 as 20-00 (12 horas aos Sab e Dom)</t>
  </si>
  <si>
    <t xml:space="preserve">Classificação Brasileira de Ocupações (CBO)</t>
  </si>
  <si>
    <t xml:space="preserve">6210-05</t>
  </si>
  <si>
    <t xml:space="preserve">Salário normativo da categoria profissional</t>
  </si>
  <si>
    <t xml:space="preserve">Categoria profissional</t>
  </si>
  <si>
    <t xml:space="preserve">Data base da categoria</t>
  </si>
  <si>
    <t xml:space="preserve">01 de Janeiro</t>
  </si>
  <si>
    <t xml:space="preserve">Módulo 1 - Composição da remuneração</t>
  </si>
  <si>
    <t xml:space="preserve">Composição da remuneração</t>
  </si>
  <si>
    <t xml:space="preserve">%</t>
  </si>
  <si>
    <t xml:space="preserve">Valor (R$)</t>
  </si>
  <si>
    <t xml:space="preserve">A</t>
  </si>
  <si>
    <t xml:space="preserve">Salário base</t>
  </si>
  <si>
    <t xml:space="preserve">B</t>
  </si>
  <si>
    <t xml:space="preserve">Adicional de periculosidade</t>
  </si>
  <si>
    <t xml:space="preserve">C</t>
  </si>
  <si>
    <t xml:space="preserve">Adicional de insalubridade</t>
  </si>
  <si>
    <t xml:space="preserve">D</t>
  </si>
  <si>
    <t xml:space="preserve">Adicional noturno</t>
  </si>
  <si>
    <t xml:space="preserve">E</t>
  </si>
  <si>
    <t xml:space="preserve">Adicional de hora noturna reduzida</t>
  </si>
  <si>
    <t xml:space="preserve">F</t>
  </si>
  <si>
    <t xml:space="preserve">Outros (especificar)</t>
  </si>
  <si>
    <t xml:space="preserve">Total</t>
  </si>
  <si>
    <t xml:space="preserve">Módulo 2 – Encargos e benefícios anuais, mensais e diários</t>
  </si>
  <si>
    <t xml:space="preserve">Submódulo 2.1 – 13º (décimo terceiro) salário, férias e adicional de férias</t>
  </si>
  <si>
    <t xml:space="preserve">2.1</t>
  </si>
  <si>
    <t xml:space="preserve">13º (décimo terceiro) salário, férias e adicional de férias</t>
  </si>
  <si>
    <t xml:space="preserve">13º (décimo terceiro) salário</t>
  </si>
  <si>
    <t xml:space="preserve">Férias e adicional de férias</t>
  </si>
  <si>
    <t xml:space="preserve">Submódulo 2.2 – Encargos previdenciários (GPS), fundo de garantia por tempo de serviços (FGTS) e outras contribuições</t>
  </si>
  <si>
    <t xml:space="preserve">2.2</t>
  </si>
  <si>
    <t xml:space="preserve">GPS, FGTS e outras contribuições</t>
  </si>
  <si>
    <t xml:space="preserve">INSS</t>
  </si>
  <si>
    <t xml:space="preserve">Salário educação</t>
  </si>
  <si>
    <t xml:space="preserve">SAT</t>
  </si>
  <si>
    <t xml:space="preserve">SESC ou SESI</t>
  </si>
  <si>
    <t xml:space="preserve">SENAI – SENAC</t>
  </si>
  <si>
    <t xml:space="preserve">SEBRAE</t>
  </si>
  <si>
    <t xml:space="preserve">G</t>
  </si>
  <si>
    <t xml:space="preserve">INCRA</t>
  </si>
  <si>
    <t xml:space="preserve">H</t>
  </si>
  <si>
    <t xml:space="preserve">FGTS</t>
  </si>
  <si>
    <t xml:space="preserve">Submódulo 2.3 – Benefícios mensais e diários</t>
  </si>
  <si>
    <t xml:space="preserve">2.3</t>
  </si>
  <si>
    <t xml:space="preserve">Benefícios mensais e diários</t>
  </si>
  <si>
    <t xml:space="preserve">Vale Transporte (Vlr. Unit. x 2 x 22 dias) - 6% s/ salário ou (Vlr. Unit. x 2 x 26 dias) - 6% s/ salário</t>
  </si>
  <si>
    <t xml:space="preserve">Auxílio-alimentação (Vlr Unit x 22 dias) – 1% ou;
(Vlr 6hrs x 22 dias + Vlr 8hrs x 4 dias) – 1% </t>
  </si>
  <si>
    <t xml:space="preserve">Benefício de Assistência ao trabalhador</t>
  </si>
  <si>
    <t xml:space="preserve">Seguro de Vida</t>
  </si>
  <si>
    <t xml:space="preserve">Prêmio assiduidade</t>
  </si>
  <si>
    <t xml:space="preserve">Intrajornada ( 4 horas mensais) p/ postos 6x12</t>
  </si>
  <si>
    <t xml:space="preserve">Quadro-resumo do módulo 2 – Encargos e benefícios anuais, mensais e diários</t>
  </si>
  <si>
    <t xml:space="preserve">Encargos e benefícios anuais, mensais e diários</t>
  </si>
  <si>
    <t xml:space="preserve">Módulo 3 – Provisão para rescisão</t>
  </si>
  <si>
    <t xml:space="preserve">Provisão para rescisão</t>
  </si>
  <si>
    <t xml:space="preserve">Aviso prévio indenizado</t>
  </si>
  <si>
    <t xml:space="preserve">Incidência do FGTS sobre o aviso prévio indenizado</t>
  </si>
  <si>
    <t xml:space="preserve">Multa do FGTS e contribuição social sobre o aviso prévio indenizado</t>
  </si>
  <si>
    <t xml:space="preserve">Aviso prévio trabalhado</t>
  </si>
  <si>
    <t xml:space="preserve">Incidência de GPS, FGTS e outras contribuições sobre o aviso prévio trabalhado</t>
  </si>
  <si>
    <t xml:space="preserve">Multa do FGTS e contribuição social sobre o aviso prévio trabalhado</t>
  </si>
  <si>
    <t xml:space="preserve">Módulo 4 – Custo de reposição do profissional ausente</t>
  </si>
  <si>
    <t xml:space="preserve">Submódulo 4.1 – Substituto nas ausências legais</t>
  </si>
  <si>
    <t xml:space="preserve">4.1</t>
  </si>
  <si>
    <t xml:space="preserve">Composição do custo de reposição do profissional ausente</t>
  </si>
  <si>
    <t xml:space="preserve">Substituto na cobertura de férias</t>
  </si>
  <si>
    <t xml:space="preserve">Substituto na cobertura de ausências legais</t>
  </si>
  <si>
    <t xml:space="preserve">Substituto na cobertura de licença-paternidade</t>
  </si>
  <si>
    <t xml:space="preserve">Substituto na cobertura de ausência por acidente de trabalho</t>
  </si>
  <si>
    <t xml:space="preserve">Substituto na cobertura de afastamento maternidade</t>
  </si>
  <si>
    <t xml:space="preserve">Substituto na cobertura de Outras ausências (especificar)</t>
  </si>
  <si>
    <t xml:space="preserve">Submódulo 4.2 – Substituto na intrajornada</t>
  </si>
  <si>
    <t xml:space="preserve">4.2</t>
  </si>
  <si>
    <t xml:space="preserve">Substituto na intrajornada</t>
  </si>
  <si>
    <t xml:space="preserve">Substituto na cobertura de intervalo para repouso ou alimentação</t>
  </si>
  <si>
    <t xml:space="preserve">Quadro-resumo do Módulo 4 – Custo de reposição do profissional ausente</t>
  </si>
  <si>
    <t xml:space="preserve">Custo de reposição do profissional ausente</t>
  </si>
  <si>
    <t xml:space="preserve">Substituto nas ausências legais</t>
  </si>
  <si>
    <t xml:space="preserve">Módulo 5 - Insumos diversos</t>
  </si>
  <si>
    <t xml:space="preserve">Insumos diversos</t>
  </si>
  <si>
    <t xml:space="preserve">Uniformes</t>
  </si>
  <si>
    <t xml:space="preserve">Materiais</t>
  </si>
  <si>
    <t xml:space="preserve">Equipamentos</t>
  </si>
  <si>
    <t xml:space="preserve">Outros (EPI’s)</t>
  </si>
  <si>
    <t xml:space="preserve">Total de Insumos diversos</t>
  </si>
  <si>
    <t xml:space="preserve">Módulo 6 - Custos indiretos, tributos e lucro</t>
  </si>
  <si>
    <t xml:space="preserve">Custos Indiretos, tributos e lucro</t>
  </si>
  <si>
    <t xml:space="preserve">Custos indiretos</t>
  </si>
  <si>
    <t xml:space="preserve">A1</t>
  </si>
  <si>
    <t xml:space="preserve">Percentual Custos Indiretos</t>
  </si>
  <si>
    <t xml:space="preserve">Lucro</t>
  </si>
  <si>
    <t xml:space="preserve">B1</t>
  </si>
  <si>
    <t xml:space="preserve">Percentual de Lucro</t>
  </si>
  <si>
    <t xml:space="preserve">Tributos</t>
  </si>
  <si>
    <t xml:space="preserve">C1</t>
  </si>
  <si>
    <t xml:space="preserve">Tributos federais (PIS e COFINS)</t>
  </si>
  <si>
    <t xml:space="preserve">C2</t>
  </si>
  <si>
    <t xml:space="preserve">Tributos estaduais (especificar)</t>
  </si>
  <si>
    <t xml:space="preserve">C3</t>
  </si>
  <si>
    <t xml:space="preserve">Tributos municipais (ISS)</t>
  </si>
  <si>
    <t xml:space="preserve">Quadro-resumo do custo por empregado</t>
  </si>
  <si>
    <t xml:space="preserve">Mão de obra vinculada à execução contratual</t>
  </si>
  <si>
    <t xml:space="preserve">(R$)</t>
  </si>
  <si>
    <t xml:space="preserve">Subtotal (A + B +C+ D+E)</t>
  </si>
  <si>
    <t xml:space="preserve">Valor total por empregado</t>
  </si>
  <si>
    <t xml:space="preserve">Quadro-resumo do valor mensal dos serviços</t>
  </si>
  <si>
    <t xml:space="preserve">Valor proposto por empregado</t>
  </si>
  <si>
    <t xml:space="preserve">Quantidade de empregados por posto</t>
  </si>
  <si>
    <t xml:space="preserve">Valor proposto por posto</t>
  </si>
  <si>
    <t xml:space="preserve">Quantidade de postos</t>
  </si>
  <si>
    <t xml:space="preserve">Valor total do serviço (24 meses)</t>
  </si>
  <si>
    <t xml:space="preserve">Valor mensal dos serviços</t>
  </si>
  <si>
    <t xml:space="preserve">UNIFORMES (TRAB. AGRO)</t>
  </si>
  <si>
    <t xml:space="preserve">ITEM</t>
  </si>
  <si>
    <t xml:space="preserve">UN</t>
  </si>
  <si>
    <t xml:space="preserve">DESCRIÇÃO</t>
  </si>
  <si>
    <t xml:space="preserve">QUANT. 10 POSTOS (24 MESES)</t>
  </si>
  <si>
    <t xml:space="preserve">Preço estimado Unitário</t>
  </si>
  <si>
    <t xml:space="preserve">Proposta Licitante </t>
  </si>
  <si>
    <t xml:space="preserve">Un</t>
  </si>
  <si>
    <t xml:space="preserve">Camiseta, manga longa ou curta, com a logomarca da empresa</t>
  </si>
  <si>
    <t xml:space="preserve">Calça comprida com elástico e cordão em brim com bolso</t>
  </si>
  <si>
    <t xml:space="preserve">Jaqueta ou japona forrada como logomarca da empresa em brim</t>
  </si>
  <si>
    <t xml:space="preserve">TOTAL</t>
  </si>
  <si>
    <t xml:space="preserve">Valor Posto mensal</t>
  </si>
  <si>
    <t xml:space="preserve">EPIs (TRAB. AGRO)</t>
  </si>
  <si>
    <r>
      <rPr>
        <sz val="8"/>
        <color rgb="FF000000"/>
        <rFont val="Arial"/>
        <family val="0"/>
        <charset val="1"/>
      </rPr>
      <t xml:space="preserve">Avental impermeável em PVC </t>
    </r>
    <r>
      <rPr>
        <b val="true"/>
        <sz val="8"/>
        <color rgb="FF000000"/>
        <rFont val="Arial"/>
        <family val="0"/>
        <charset val="1"/>
      </rPr>
      <t xml:space="preserve">(previsto todos os postos)</t>
    </r>
  </si>
  <si>
    <r>
      <rPr>
        <sz val="8"/>
        <color rgb="FF000000"/>
        <rFont val="Arial"/>
        <family val="0"/>
        <charset val="1"/>
      </rPr>
      <t xml:space="preserve">Calça anticorte por operador de motosserra </t>
    </r>
    <r>
      <rPr>
        <b val="true"/>
        <sz val="8"/>
        <color rgb="FF000000"/>
        <rFont val="Arial"/>
        <family val="0"/>
        <charset val="1"/>
      </rPr>
      <t xml:space="preserve">(previsto p/ 2 postos)</t>
    </r>
  </si>
  <si>
    <r>
      <rPr>
        <sz val="8"/>
        <color rgb="FF000000"/>
        <rFont val="Arial"/>
        <family val="0"/>
        <charset val="1"/>
      </rPr>
      <t xml:space="preserve">Calçado de segurança tipo botina </t>
    </r>
    <r>
      <rPr>
        <b val="true"/>
        <sz val="8"/>
        <color rgb="FF000000"/>
        <rFont val="Arial"/>
        <family val="0"/>
        <charset val="1"/>
      </rPr>
      <t xml:space="preserve">(previsto todos os postos)</t>
    </r>
  </si>
  <si>
    <r>
      <rPr>
        <sz val="8"/>
        <color rgb="FF000000"/>
        <rFont val="Arial"/>
        <family val="0"/>
        <charset val="1"/>
      </rPr>
      <t xml:space="preserve">Bota de borracha com solado de borracha ou material sintético antiderrapante </t>
    </r>
    <r>
      <rPr>
        <b val="true"/>
        <sz val="8"/>
        <color rgb="FF000000"/>
        <rFont val="Arial"/>
        <family val="0"/>
        <charset val="1"/>
      </rPr>
      <t xml:space="preserve">(previsto todos os postos)</t>
    </r>
  </si>
  <si>
    <r>
      <rPr>
        <sz val="8"/>
        <color rgb="FF000000"/>
        <rFont val="Arial"/>
        <family val="0"/>
        <charset val="1"/>
      </rPr>
      <t xml:space="preserve">Capacete por operador de motosserra </t>
    </r>
    <r>
      <rPr>
        <b val="true"/>
        <sz val="8"/>
        <color rgb="FF000000"/>
        <rFont val="Arial"/>
        <family val="0"/>
        <charset val="1"/>
      </rPr>
      <t xml:space="preserve">(previsto p/ 2 postos)</t>
    </r>
  </si>
  <si>
    <r>
      <rPr>
        <sz val="8"/>
        <color rgb="FF000000"/>
        <rFont val="Arial"/>
        <family val="0"/>
        <charset val="1"/>
      </rPr>
      <t xml:space="preserve">Chapéu de tecido com proteção de nuca </t>
    </r>
    <r>
      <rPr>
        <b val="true"/>
        <sz val="8"/>
        <color rgb="FF000000"/>
        <rFont val="Arial"/>
        <family val="0"/>
        <charset val="1"/>
      </rPr>
      <t xml:space="preserve">(previsto todos os postos)</t>
    </r>
  </si>
  <si>
    <r>
      <rPr>
        <sz val="8"/>
        <color rgb="FF000000"/>
        <rFont val="Arial"/>
        <family val="0"/>
        <charset val="1"/>
      </rPr>
      <t xml:space="preserve">Cinto de Segurança tipo paraquedista com talabarte tipo Y, com C.A </t>
    </r>
    <r>
      <rPr>
        <b val="true"/>
        <sz val="8"/>
        <color rgb="FF000000"/>
        <rFont val="Arial"/>
        <family val="0"/>
        <charset val="1"/>
      </rPr>
      <t xml:space="preserve">(previsto para 1 posto)</t>
    </r>
  </si>
  <si>
    <r>
      <rPr>
        <sz val="8"/>
        <color rgb="FF000000"/>
        <rFont val="Arial"/>
        <family val="0"/>
        <charset val="1"/>
      </rPr>
      <t xml:space="preserve">Conjunto para aplicação de herbicida </t>
    </r>
    <r>
      <rPr>
        <b val="true"/>
        <sz val="8"/>
        <color rgb="FF000000"/>
        <rFont val="Arial"/>
        <family val="0"/>
        <charset val="1"/>
      </rPr>
      <t xml:space="preserve">(previsto para 3 postos)</t>
    </r>
  </si>
  <si>
    <r>
      <rPr>
        <sz val="8"/>
        <color rgb="FF000000"/>
        <rFont val="Arial"/>
        <family val="0"/>
        <charset val="1"/>
      </rPr>
      <t xml:space="preserve">Luva de borracha nitrílica, ambidestras </t>
    </r>
    <r>
      <rPr>
        <b val="true"/>
        <sz val="8"/>
        <color rgb="FF000000"/>
        <rFont val="Arial"/>
        <family val="0"/>
        <charset val="1"/>
      </rPr>
      <t xml:space="preserve">(previsto para 3 postos)</t>
    </r>
  </si>
  <si>
    <r>
      <rPr>
        <sz val="8"/>
        <color rgb="FF000000"/>
        <rFont val="Arial"/>
        <family val="0"/>
        <charset val="1"/>
      </rPr>
      <t xml:space="preserve">Luva anticorte para operador de motosserra </t>
    </r>
    <r>
      <rPr>
        <b val="true"/>
        <sz val="8"/>
        <color rgb="FF000000"/>
        <rFont val="Arial"/>
        <family val="0"/>
        <charset val="1"/>
      </rPr>
      <t xml:space="preserve">(previsto para 2 postos)</t>
    </r>
  </si>
  <si>
    <r>
      <rPr>
        <sz val="8"/>
        <color rgb="FF000000"/>
        <rFont val="Arial"/>
        <family val="0"/>
        <charset val="1"/>
      </rPr>
      <t xml:space="preserve">Máscara descartável para pó </t>
    </r>
    <r>
      <rPr>
        <b val="true"/>
        <sz val="8"/>
        <color rgb="FF000000"/>
        <rFont val="Arial"/>
        <family val="0"/>
        <charset val="1"/>
      </rPr>
      <t xml:space="preserve">(previsto para 5 postos)</t>
    </r>
  </si>
  <si>
    <r>
      <rPr>
        <sz val="8"/>
        <color rgb="FF000000"/>
        <rFont val="Arial"/>
        <family val="0"/>
        <charset val="1"/>
      </rPr>
      <t xml:space="preserve">Óculos de Proteção incolor </t>
    </r>
    <r>
      <rPr>
        <b val="true"/>
        <sz val="8"/>
        <color rgb="FF000000"/>
        <rFont val="Arial"/>
        <family val="0"/>
        <charset val="1"/>
      </rPr>
      <t xml:space="preserve">(previsto para 5 postos)</t>
    </r>
  </si>
  <si>
    <r>
      <rPr>
        <sz val="8"/>
        <color rgb="FF000000"/>
        <rFont val="Arial"/>
        <family val="0"/>
        <charset val="1"/>
      </rPr>
      <t xml:space="preserve">Protetor Solar FPS 30 120ml </t>
    </r>
    <r>
      <rPr>
        <b val="true"/>
        <sz val="8"/>
        <color rgb="FF000000"/>
        <rFont val="Arial"/>
        <family val="0"/>
        <charset val="1"/>
      </rPr>
      <t xml:space="preserve">(previsto todos os postos)</t>
    </r>
  </si>
  <si>
    <r>
      <rPr>
        <sz val="8"/>
        <color rgb="FF000000"/>
        <rFont val="Arial"/>
        <family val="0"/>
        <charset val="1"/>
      </rPr>
      <t xml:space="preserve">Respirador Semi Facial + Filtro para agrotóxico </t>
    </r>
    <r>
      <rPr>
        <b val="true"/>
        <sz val="8"/>
        <color rgb="FF000000"/>
        <rFont val="Arial"/>
        <family val="0"/>
        <charset val="1"/>
      </rPr>
      <t xml:space="preserve">(previsto para 3 postos)</t>
    </r>
  </si>
  <si>
    <r>
      <rPr>
        <sz val="8"/>
        <color rgb="FF000000"/>
        <rFont val="Arial"/>
        <family val="0"/>
        <charset val="1"/>
      </rPr>
      <t xml:space="preserve">Capa de chuva </t>
    </r>
    <r>
      <rPr>
        <b val="true"/>
        <sz val="8"/>
        <color rgb="FF000000"/>
        <rFont val="Arial"/>
        <family val="0"/>
        <charset val="1"/>
      </rPr>
      <t xml:space="preserve">(previsto todos os postos)</t>
    </r>
  </si>
  <si>
    <t xml:space="preserve">Valor mensal Posto</t>
  </si>
  <si>
    <r>
      <rPr>
        <b val="true"/>
        <sz val="11"/>
        <color rgb="FF000000"/>
        <rFont val="Arial"/>
        <family val="0"/>
        <charset val="1"/>
      </rPr>
      <t xml:space="preserve">
</t>
    </r>
    <r>
      <rPr>
        <b val="true"/>
        <sz val="10"/>
        <color rgb="FF000000"/>
        <rFont val="Calibri1"/>
        <family val="0"/>
        <charset val="1"/>
      </rPr>
      <t xml:space="preserve">Ministério da Educação
Secretaria de Educação Profissional e Tecnológica
Instituto Federal Catarinense</t>
    </r>
  </si>
  <si>
    <t xml:space="preserve">Mapa de Formação de Preços – Mecânico de Manutenção de Máquinas em Geral</t>
  </si>
  <si>
    <t xml:space="preserve">Mecânico</t>
  </si>
  <si>
    <t xml:space="preserve">Mecânico 44h</t>
  </si>
  <si>
    <t xml:space="preserve">9113-05</t>
  </si>
  <si>
    <t xml:space="preserve">Adicional de insalubridade </t>
  </si>
  <si>
    <t xml:space="preserve">Vale Transporte (Vlr. Unit. x 2 x 22 dias) - 6% s/ salário</t>
  </si>
  <si>
    <t xml:space="preserve">Auxílio-alimentação (Vlr. Unit. x 22 dias) – 1%</t>
  </si>
  <si>
    <t xml:space="preserve">Quantidade de posto (empregados)</t>
  </si>
  <si>
    <t xml:space="preserve">Valor total do serviço</t>
  </si>
  <si>
    <t xml:space="preserve">UNIFORMES (MECÂNICO)</t>
  </si>
  <si>
    <t xml:space="preserve">QUANT.  01 POSTO (24 MESES)</t>
  </si>
  <si>
    <t xml:space="preserve">EPIs (MECÂNICO)</t>
  </si>
  <si>
    <t xml:space="preserve">VALOR UN</t>
  </si>
  <si>
    <t xml:space="preserve">Avental de Segurança para serviços de solda  </t>
  </si>
  <si>
    <t xml:space="preserve">Capa de Chuva (previsto todos os postos)</t>
  </si>
  <si>
    <t xml:space="preserve">Calçado de segurança</t>
  </si>
  <si>
    <t xml:space="preserve">Bota de borracha com solado de borracha ou material sintético antiderrapante</t>
  </si>
  <si>
    <t xml:space="preserve">Luva de couro</t>
  </si>
  <si>
    <t xml:space="preserve">Máscara descartável para pó</t>
  </si>
  <si>
    <t xml:space="preserve">Óculos de Proteção incolor</t>
  </si>
  <si>
    <t xml:space="preserve">Protetor Solar FPS 30 120ml</t>
  </si>
  <si>
    <t xml:space="preserve">Protetor auricular</t>
  </si>
  <si>
    <t xml:space="preserve">Respirador Semi Facial + Filtro</t>
  </si>
  <si>
    <t xml:space="preserve">Máscara de solda com escurecimento automático</t>
  </si>
  <si>
    <t xml:space="preserve">Mapa de Formação de Preços – Eletricista</t>
  </si>
  <si>
    <t xml:space="preserve">Concórdia</t>
  </si>
  <si>
    <t xml:space="preserve">Eletricista</t>
  </si>
  <si>
    <t xml:space="preserve">Eletricista 44 hrs</t>
  </si>
  <si>
    <t xml:space="preserve">9511-05</t>
  </si>
  <si>
    <t xml:space="preserve">Auxílio-alimentação (Vlr. Unit x 22 dias) – 1%</t>
  </si>
  <si>
    <t xml:space="preserve">Quantidade de postos (empregados)</t>
  </si>
  <si>
    <t xml:space="preserve">UNIFORMES (ELETRICISTA)</t>
  </si>
  <si>
    <t xml:space="preserve">QUANT. 01 POSTO (24 MESES)</t>
  </si>
  <si>
    <t xml:space="preserve">EPIs (ELETRICISTA)</t>
  </si>
  <si>
    <t xml:space="preserve">Bota de borracha com solado isolante de borracha ou material sintético antiderrapante</t>
  </si>
  <si>
    <t xml:space="preserve">Capacete de segurança com forro de borracha com C.A.</t>
  </si>
  <si>
    <t xml:space="preserve">Cinto de Segurança tipo paraquedista com talabarte tipo Y, com C.A.</t>
  </si>
  <si>
    <t xml:space="preserve">Luvas de borracha isolante para baixa tensão com C.A.</t>
  </si>
  <si>
    <t xml:space="preserve">Luvas de raspa, segurança, PVC ou borracha com C.A conforme a necessidade</t>
  </si>
  <si>
    <t xml:space="preserve">Óculos de Proteção</t>
  </si>
  <si>
    <t xml:space="preserve">Protetor Solar FPS 30 - 120ml</t>
  </si>
  <si>
    <t xml:space="preserve">Capa de chuva</t>
  </si>
  <si>
    <t xml:space="preserve">Mapa de Formação de Preços – Manutenção Predial</t>
  </si>
  <si>
    <t xml:space="preserve">Manutenção Predial 44h</t>
  </si>
  <si>
    <t xml:space="preserve">5143-10</t>
  </si>
  <si>
    <t xml:space="preserve">Auxílio-alimentação (Vlr. Unit. x 2 x 22 dias) – 1%</t>
  </si>
  <si>
    <t xml:space="preserve">UNIFORMES (MAN. PREDIAL)</t>
  </si>
  <si>
    <t xml:space="preserve">QUANT. 02 POSTOS (24 MESES)</t>
  </si>
  <si>
    <t xml:space="preserve">EPIs (MAN. PREDIAL)</t>
  </si>
  <si>
    <t xml:space="preserve">QUANT. 02 postos (24 MESES)</t>
  </si>
  <si>
    <t xml:space="preserve">Capa de Chuva</t>
  </si>
  <si>
    <t xml:space="preserve">Planilha de custos e formação de preços – Porteiro 6x12</t>
  </si>
  <si>
    <t xml:space="preserve">R$ 18,54 (6 hrs)
R$ 22,55 (8 hrs)</t>
  </si>
  <si>
    <t xml:space="preserve">Portaria (diurno) 6h (seg x sex) 12h (sab ou dom)</t>
  </si>
  <si>
    <t xml:space="preserve">Portaria (diurno) – Líder -  6h (seg x sex) 12h (sab ou dom)</t>
  </si>
  <si>
    <t xml:space="preserve">Portaria 18-00 as 00-00 (18-00 as 06-00 Sáb ou Dom)</t>
  </si>
  <si>
    <t xml:space="preserve">Portaria 00-00 as 06-00 (18-00 as 06-00 Sáb ou Dom)</t>
  </si>
  <si>
    <t xml:space="preserve">5174-10</t>
  </si>
  <si>
    <t xml:space="preserve">Outros (Reflexo do adicional noturno sobre o DSR )</t>
  </si>
  <si>
    <t xml:space="preserve">Gratificação Líder</t>
  </si>
  <si>
    <t xml:space="preserve">Vale Transporte (Vlr. Unit. x 2 x 26 dias) - 6% s/ salário</t>
  </si>
  <si>
    <t xml:space="preserve">Auxílio-alimentação (R$ 18,54 x 22 dias + R$ 22,55 x 4 dias) – 1%</t>
  </si>
  <si>
    <t xml:space="preserve">Intrajornada (4 horas)</t>
  </si>
  <si>
    <t xml:space="preserve">4.</t>
  </si>
  <si>
    <t xml:space="preserve">UNIFORMES (PORTEIRO)</t>
  </si>
  <si>
    <t xml:space="preserve">QUANT. 04 POSTOS (24 MESES)</t>
  </si>
  <si>
    <t xml:space="preserve">Proposta Licitante</t>
  </si>
  <si>
    <t xml:space="preserve">Camisa social, manga longa ou curta, com a logomarca da empresa</t>
  </si>
  <si>
    <t xml:space="preserve">Calça comprida, modelo social, em oxford cor preta</t>
  </si>
  <si>
    <t xml:space="preserve">Jaqueta ou japona forrada com logomarca da empresa</t>
  </si>
  <si>
    <t xml:space="preserve">Sapato tipo social na cor preta, com solado antiderrapante</t>
  </si>
  <si>
    <t xml:space="preserve">Módulo 1 – Composição da Remuneração</t>
  </si>
  <si>
    <t xml:space="preserve">Salário Base e Insalubridade</t>
  </si>
  <si>
    <t xml:space="preserve">Cláusula Terceira da CCT SC000310/2024 – Salário Base e Insalubridade</t>
  </si>
  <si>
    <t xml:space="preserve">O valor da gratificação estipulado o posto de Porteiro/Líder foi estipulado em 20% sobre o piso salarial de Porteiro, não podendo ser alterado</t>
  </si>
  <si>
    <t xml:space="preserve">Módulo 2 – Encargos e Benefícios Anuais, Mensais e Diários</t>
  </si>
  <si>
    <t xml:space="preserve">Submódulo 2.1 - 13º Salário, Férias e Adicional de Férias</t>
  </si>
  <si>
    <t xml:space="preserve">13º salário</t>
  </si>
  <si>
    <t xml:space="preserve">Conforme Acórdão TCU nº 6.771/2009 - Cálculo (1/12) x 100 = 8,33%</t>
  </si>
  <si>
    <t xml:space="preserve">Férias e Adicional de Férias</t>
  </si>
  <si>
    <t xml:space="preserve">Cálculo (1/12) x 100 = 8,33% + (1/3)/12 x 100 = 2,78% = 11,11% (O valor correspondente a férias( o percentual de 8,33%) trata-se de um custo não renovável, devendo ser zerado a partir do 13º mês de contrato, haja vista ser apenas o adiantamento de férias)</t>
  </si>
  <si>
    <t xml:space="preserve">Cálculo efetuado com base no Acórdão TCU nº 6.771/2009 1 C.</t>
  </si>
  <si>
    <t xml:space="preserve">Submódulo 2.2 - GPS, FGTS e Outras Contribuições</t>
  </si>
  <si>
    <t xml:space="preserve">Seguros Acidente do Trabalho ( SAT = RAT X FAP)</t>
  </si>
  <si>
    <t xml:space="preserve">O RAT é definido em função da atividade preponderante da empresa. No caso de empresas com estabelecimento único e com mais de uma atividade econômica, o enquadramento será em função da atividade que tem o maior número de segurados e trabalhadores avulsos.</t>
  </si>
  <si>
    <t xml:space="preserve">O FAP deverá ser comprovado por meio do envio do FAPWEB e GFIP da competência anterior à apresentação da proposta.</t>
  </si>
  <si>
    <t xml:space="preserve">Os percentuais dos encargos previdenciários, do FGTS e demais contribuições são aqueles estabelecidos pela legislação vigente.</t>
  </si>
  <si>
    <t xml:space="preserve">Submódulo 2.3 - Benefícios Mensais e Diários</t>
  </si>
  <si>
    <t xml:space="preserve">Transporte (Vlr. Unit. x 2 x 22 dias) - 6% s/ salário</t>
  </si>
  <si>
    <t xml:space="preserve">Valor definido de acordo com o DECRETO Nº 8.009, DE 9 DE FEVEREIRO DE 2024 - Município de Concórdia.</t>
  </si>
  <si>
    <t xml:space="preserve">Auxílio alimentação</t>
  </si>
  <si>
    <t xml:space="preserve">Valor unitário/dia conforme Cláusula Décima Segunda da CCT.</t>
  </si>
  <si>
    <t xml:space="preserve">Benefício de Assistência ao Trabalhador</t>
  </si>
  <si>
    <t xml:space="preserve">Conforme Cláusula Décima Sexta da CCT.</t>
  </si>
  <si>
    <t xml:space="preserve">Prêmio Assiduidade</t>
  </si>
  <si>
    <t xml:space="preserve">Conforme Cláusula Décima Primeira da CCT.</t>
  </si>
  <si>
    <t xml:space="preserve">Conforme Cláusula Décima Quarta da CCT.</t>
  </si>
  <si>
    <t xml:space="preserve">Módulo 3 – Provisão para Rescisão</t>
  </si>
  <si>
    <t xml:space="preserve">Aviso Prévio Indenizado</t>
  </si>
  <si>
    <t xml:space="preserve">Cálculo ((1/12)x 0,05) x 100 = 0,42% ( Custo não renovável)</t>
  </si>
  <si>
    <t xml:space="preserve">Percentual de Incidência: De acordo com dados de contratos do STF, trazidos no Acórdão TCU 6.771/2009 1 C, cerca de 5% do pessoal é demitido pelo empregador, antes do término do contrato.
Conforme dispõe o art. 487 § 1º
da CLT. Em atenção à Lei nº 12.506/2011 e ao Acórdão TCU nº 1.186/2017-
Plenário, em caso de prorrogação do contrato, o percentual máximo dessa parcela
será de 10% do custo mensal da rubrica,
proporcional ao provisionamento dos 3 dias adicionais devidos a cada ano
trabalhado, consecutivo ao primeiro. Pago o percentual de 0,42% no primeiro ano
de contrato, e na prorrogação o percentual dessa parcela será de 0,042% ao ano
(10% do API).</t>
  </si>
  <si>
    <t xml:space="preserve">Cálculo: (0,0042*0,8)*100=0,0333</t>
  </si>
  <si>
    <t xml:space="preserve">Multa do FGTS sobre aviso prévio indenizado</t>
  </si>
  <si>
    <t xml:space="preserve">Cálculo 0,08 x 0,40 x (1+5/56+5/56+1/3*5/56) = 4%</t>
  </si>
  <si>
    <t xml:space="preserve">Conforme Anexo XII da IN 05 SEGES/MP</t>
  </si>
  <si>
    <t xml:space="preserve">O percentual na planilha foi dividido por igual entre Aviso Prévio Indenizado e Aviso Prévio Trabalhado (2%)</t>
  </si>
  <si>
    <t xml:space="preserve">Aviso Prévio Trabalhado</t>
  </si>
  <si>
    <t xml:space="preserve">APT Final - Cálculo ((7/30)/12) = 1,94% (Custo não renovável)</t>
  </si>
  <si>
    <t xml:space="preserve">{[(Total da Remuneração / dias do mês) / meses do ano] x 7 dias de redução da jornada} x 100% = 1,94%
 No caso de prorrogação do contrato, o percentual máximo dessa parcela será de 10% do custo mensal da rubrica. (10% do APT), proporcional ao provisionamento dos 3 dias adicionais devidos a cada ano trabalhado, consecutivo ao primeiro.                                                                                                                                                                      Conforme o entendimento do TCU no Acórdão nº 1.186/2017 - Plenário, 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12.506/2011.</t>
  </si>
  <si>
    <t xml:space="preserve">Percentual total do modulo 2.2 x percentual do aviso prévio trabalhado.</t>
  </si>
  <si>
    <t xml:space="preserve">Multa do FGTS do aviso prévio trabalhado</t>
  </si>
  <si>
    <t xml:space="preserve">Conforme Anexo XII da In 05 SEGES/MP</t>
  </si>
  <si>
    <t xml:space="preserve">Submódulo 4.1 - Substituto nas Ausências Legais</t>
  </si>
  <si>
    <t xml:space="preserve">Substituto na cobertura de Férias</t>
  </si>
  <si>
    <t xml:space="preserve">Cálculo (8,33/12) + (8,33/12) + (2,78/12) = 1,62%</t>
  </si>
  <si>
    <t xml:space="preserve">Em razão da previsão integral de férias no Submódulo 2.1.B, este custo deve ser no máximo de 1,62%</t>
  </si>
  <si>
    <t xml:space="preserve">Substituto na cobertura de Ausências Legais</t>
  </si>
  <si>
    <t xml:space="preserve">Acórdão 6.771/2019 1 C: De acordo com dados estatísticos do IBGE, cada empregado falta em média 1 dia por ano devido a faltas legais do art. 473 ((1/30)/12 x 100 = 0,28%), e tem 5 faltas justificadas anuais motivadas por algum tipo de doença ((5/30)/12 x 100 = 1,39%)</t>
  </si>
  <si>
    <t xml:space="preserve">Percentual na planilha = 0,28% + 1,39% = 1,67%</t>
  </si>
  <si>
    <t xml:space="preserve">Substituto na cobertura de Licença-Paternidade</t>
  </si>
  <si>
    <t xml:space="preserve">Cálculo ((5/30)/12 x 0,015 x 100 = 0,02%</t>
  </si>
  <si>
    <t xml:space="preserve">Acórdão 6.711/2099 – 1C – De acordo com o IBGE, nascem filhos de 1,5% dos trabalhadores no período de um ano.</t>
  </si>
  <si>
    <t xml:space="preserve">Substituto na cobertura de Ausência por acidente de trabalho</t>
  </si>
  <si>
    <t xml:space="preserve">Cálculo ((15/30)/12) x 0,0078 x 100 = 0,03%</t>
  </si>
  <si>
    <t xml:space="preserve">Acórdão 6.771/2019 1 C: De acordo com números apresentados pelo Ministério da Previdência e Assistência Social, baseados em informações prestadas pelos empregadores por meio da GFIP, 0,78% dos empregados se acidentam no ano.</t>
  </si>
  <si>
    <t xml:space="preserve">Substituto na cobertura de Afastamento Maternidade</t>
  </si>
  <si>
    <t xml:space="preserve">Cálculo {[(1.1/3)/12 x (4/12)} x 2% x 100 = 0,07%</t>
  </si>
  <si>
    <t xml:space="preserve">Conforme estatística porcentagem de empregadas que engravidam a cada ano é de 2%.</t>
  </si>
  <si>
    <t xml:space="preserve">Módulo 5 - Insumos Diversos</t>
  </si>
  <si>
    <t xml:space="preserve">EPI's e Uniformes</t>
  </si>
  <si>
    <t xml:space="preserve">Quantitativo anual conforme Termo de Referência do Edital</t>
  </si>
  <si>
    <t xml:space="preserve">Quantitativo conforme Termo de Referência do Edital.</t>
  </si>
  <si>
    <t xml:space="preserve">Quantitativo conforme Termo de Referência do edital.</t>
  </si>
  <si>
    <t xml:space="preserve">Equipamentos c/ depreciação (10 anos)</t>
  </si>
  <si>
    <t xml:space="preserve">Módulo 6 – Custos Indiretos, Tributos e Lucro</t>
  </si>
  <si>
    <t xml:space="preserve">Custos Indiretos, Tributos e Lucro</t>
  </si>
  <si>
    <t xml:space="preserve">Custos Indiretos</t>
  </si>
  <si>
    <t xml:space="preserve">Definido pela empresa.</t>
  </si>
  <si>
    <t xml:space="preserve">Definido pela empresa</t>
  </si>
  <si>
    <t xml:space="preserve">C1. Tributos Federais</t>
  </si>
  <si>
    <t xml:space="preserve">Planilha de composição de custos foi feita com base no regime de Lucro Presumido. Empresas optantes pelo Lucro Real deverão ajustar as suas propostas.</t>
  </si>
  <si>
    <t xml:space="preserve">C3. Tributos Municipais</t>
  </si>
  <si>
    <t xml:space="preserve">Alíquota de 3% em conformidade com a Lei Complementar 326 de 15/12/2033 do Município de Concórdia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</si>
</sst>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&quot;R$ &quot;#,##0.00\ ;&quot;(R$ &quot;#,##0.00\)"/>
    <numFmt numFmtId="166" formatCode="0"/>
    <numFmt numFmtId="167" formatCode="[$R$-416]\ #,##0.00;[RED]\-[$R$-416]\ #,##0.00"/>
    <numFmt numFmtId="168" formatCode="DD/MM/YYYY"/>
    <numFmt numFmtId="169" formatCode="0.00%"/>
    <numFmt numFmtId="170" formatCode="&quot;R$ &quot;#,##0.00"/>
    <numFmt numFmtId="171" formatCode="[$R$ -416]#,##0.00"/>
    <numFmt numFmtId="172" formatCode="0%"/>
  </numFmts>
  <fonts count="19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Arial"/>
      <family val="0"/>
      <charset val="1"/>
    </font>
    <font>
      <b val="true"/>
      <sz val="10"/>
      <color rgb="FF000000"/>
      <name val="Arial"/>
      <family val="0"/>
      <charset val="1"/>
    </font>
    <font>
      <sz val="11"/>
      <color rgb="FF000000"/>
      <name val="Arial"/>
      <family val="0"/>
      <charset val="1"/>
    </font>
    <font>
      <sz val="11"/>
      <color rgb="FF000000"/>
      <name val="Arial2"/>
      <family val="0"/>
      <charset val="1"/>
    </font>
    <font>
      <sz val="10"/>
      <color rgb="FFFF0000"/>
      <name val="Arial"/>
      <family val="0"/>
      <charset val="1"/>
    </font>
    <font>
      <sz val="11"/>
      <color rgb="FF00000A"/>
      <name val="Arial"/>
      <family val="0"/>
      <charset val="1"/>
    </font>
    <font>
      <b val="true"/>
      <sz val="9"/>
      <color rgb="FF000000"/>
      <name val="Arial"/>
      <family val="0"/>
      <charset val="1"/>
    </font>
    <font>
      <b val="true"/>
      <sz val="8"/>
      <color rgb="FF000000"/>
      <name val="Arial"/>
      <family val="0"/>
      <charset val="1"/>
    </font>
    <font>
      <sz val="8"/>
      <color rgb="FF000000"/>
      <name val="Arial"/>
      <family val="0"/>
      <charset val="1"/>
    </font>
    <font>
      <b val="true"/>
      <sz val="10"/>
      <color rgb="FF000000"/>
      <name val="Calibri1"/>
      <family val="0"/>
      <charset val="1"/>
    </font>
    <font>
      <sz val="9"/>
      <color rgb="FF000000"/>
      <name val="Arial"/>
      <family val="0"/>
      <charset val="1"/>
    </font>
    <font>
      <sz val="11"/>
      <color rgb="FFFF0000"/>
      <name val="Arial"/>
      <family val="0"/>
      <charset val="1"/>
    </font>
    <font>
      <b val="true"/>
      <sz val="9"/>
      <color rgb="FF000000"/>
      <name val="Calibri"/>
      <family val="0"/>
      <charset val="1"/>
    </font>
    <font>
      <sz val="9"/>
      <color rgb="FF000000"/>
      <name val="Calibri"/>
      <family val="0"/>
      <charset val="1"/>
    </font>
    <font>
      <sz val="8"/>
      <color rgb="FF000000"/>
      <name val="Calibri"/>
      <family val="0"/>
      <charset val="1"/>
    </font>
  </fonts>
  <fills count="12">
    <fill>
      <patternFill patternType="none"/>
    </fill>
    <fill>
      <patternFill patternType="gray125"/>
    </fill>
    <fill>
      <patternFill patternType="solid">
        <fgColor rgb="FFCCCCCC"/>
        <bgColor rgb="FFC0C0C0"/>
      </patternFill>
    </fill>
    <fill>
      <patternFill patternType="solid">
        <fgColor rgb="FFFFFFD7"/>
        <bgColor rgb="FFFFF5CE"/>
      </patternFill>
    </fill>
    <fill>
      <patternFill patternType="solid">
        <fgColor rgb="FFC0C0C0"/>
        <bgColor rgb="FFBFBFBF"/>
      </patternFill>
    </fill>
    <fill>
      <patternFill patternType="solid">
        <fgColor rgb="FFFFF5CE"/>
        <bgColor rgb="FFFFFFD7"/>
      </patternFill>
    </fill>
    <fill>
      <patternFill patternType="solid">
        <fgColor rgb="FFBFBFBF"/>
        <bgColor rgb="FFC0C0C0"/>
      </patternFill>
    </fill>
    <fill>
      <patternFill patternType="solid">
        <fgColor rgb="FFB3CAC7"/>
        <bgColor rgb="FFC0C0C0"/>
      </patternFill>
    </fill>
    <fill>
      <patternFill patternType="solid">
        <fgColor rgb="FFFFFFFF"/>
        <bgColor rgb="FFFFFFD7"/>
      </patternFill>
    </fill>
    <fill>
      <patternFill patternType="solid">
        <fgColor rgb="FFFFFFA6"/>
        <bgColor rgb="FFFFF5CE"/>
      </patternFill>
    </fill>
    <fill>
      <patternFill patternType="solid">
        <fgColor rgb="FFA6A6A6"/>
        <bgColor rgb="FFBFBFBF"/>
      </patternFill>
    </fill>
    <fill>
      <patternFill patternType="solid">
        <fgColor rgb="FFD9D9D9"/>
        <bgColor rgb="FFCCCCCC"/>
      </patternFill>
    </fill>
  </fills>
  <borders count="16">
    <border diagonalUp="false" diagonalDown="false">
      <left/>
      <right/>
      <top/>
      <bottom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>
        <color rgb="FF333300"/>
      </left>
      <right style="hair">
        <color rgb="FF333300"/>
      </right>
      <top/>
      <bottom style="hair">
        <color rgb="FF333300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>
        <color rgb="FF333300"/>
      </right>
      <top/>
      <bottom/>
      <diagonal/>
    </border>
    <border diagonalUp="false" diagonalDown="false">
      <left style="thin">
        <color rgb="FF333300"/>
      </left>
      <right style="thin"/>
      <top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>
        <color rgb="FF333300"/>
      </right>
      <top style="thin"/>
      <bottom style="thin"/>
      <diagonal/>
    </border>
    <border diagonalUp="false" diagonalDown="false">
      <left style="thin">
        <color rgb="FF333300"/>
      </left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7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2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4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4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4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5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5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5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5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5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7" fillId="5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center" textRotation="9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9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4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4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6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4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4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" fillId="3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6" fillId="4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6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6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4" fillId="6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6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6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6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6" fillId="0" borderId="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6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4" fillId="6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6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6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6" fillId="6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6" fillId="7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4" fillId="6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6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6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6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6" fillId="8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6" fillId="7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6" fillId="8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9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6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9" fontId="6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4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6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6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5" fontId="6" fillId="7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6" fillId="8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6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6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4" fillId="6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6" fillId="6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6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4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6" fillId="7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9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6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4" fillId="4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8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1" fillId="8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8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6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6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1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8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8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6" fillId="7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1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71" fontId="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8" borderId="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2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14" fillId="7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4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5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2" fontId="6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15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8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4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8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7" fontId="6" fillId="7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8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4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8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1" fontId="4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1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11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8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6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11" borderId="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8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7" fillId="8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6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11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8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6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11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8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1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11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11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8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2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2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11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8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8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11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2" borderId="1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8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11" borderId="1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8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8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8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11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D7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FFF5CE"/>
      <rgbColor rgb="FFFFFFA6"/>
      <rgbColor rgb="FFB3CAC7"/>
      <rgbColor rgb="FFFF99CC"/>
      <rgbColor rgb="FFBFBFBF"/>
      <rgbColor rgb="FFD9D9D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26.jpe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7.jpe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28.jpe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29.jpeg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image" Target="../media/image30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676800</xdr:colOff>
      <xdr:row>1</xdr:row>
      <xdr:rowOff>9720</xdr:rowOff>
    </xdr:from>
    <xdr:to>
      <xdr:col>3</xdr:col>
      <xdr:colOff>264600</xdr:colOff>
      <xdr:row>5</xdr:row>
      <xdr:rowOff>113040</xdr:rowOff>
    </xdr:to>
    <xdr:pic>
      <xdr:nvPicPr>
        <xdr:cNvPr id="0" name="image1.jpg" descr=""/>
        <xdr:cNvPicPr/>
      </xdr:nvPicPr>
      <xdr:blipFill>
        <a:blip r:embed="rId1"/>
        <a:stretch/>
      </xdr:blipFill>
      <xdr:spPr>
        <a:xfrm>
          <a:off x="4725360" y="171360"/>
          <a:ext cx="866880" cy="7891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3495600</xdr:colOff>
      <xdr:row>1</xdr:row>
      <xdr:rowOff>95400</xdr:rowOff>
    </xdr:from>
    <xdr:to>
      <xdr:col>1</xdr:col>
      <xdr:colOff>4256280</xdr:colOff>
      <xdr:row>5</xdr:row>
      <xdr:rowOff>170280</xdr:rowOff>
    </xdr:to>
    <xdr:pic>
      <xdr:nvPicPr>
        <xdr:cNvPr id="1" name="image1.jpg" descr=""/>
        <xdr:cNvPicPr/>
      </xdr:nvPicPr>
      <xdr:blipFill>
        <a:blip r:embed="rId1"/>
        <a:stretch/>
      </xdr:blipFill>
      <xdr:spPr>
        <a:xfrm>
          <a:off x="4051080" y="266760"/>
          <a:ext cx="760680" cy="7606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3495600</xdr:colOff>
      <xdr:row>1</xdr:row>
      <xdr:rowOff>95400</xdr:rowOff>
    </xdr:from>
    <xdr:to>
      <xdr:col>1</xdr:col>
      <xdr:colOff>4256280</xdr:colOff>
      <xdr:row>5</xdr:row>
      <xdr:rowOff>170280</xdr:rowOff>
    </xdr:to>
    <xdr:pic>
      <xdr:nvPicPr>
        <xdr:cNvPr id="2" name="image1.jpg" descr=""/>
        <xdr:cNvPicPr/>
      </xdr:nvPicPr>
      <xdr:blipFill>
        <a:blip r:embed="rId1"/>
        <a:stretch/>
      </xdr:blipFill>
      <xdr:spPr>
        <a:xfrm>
          <a:off x="4051080" y="266760"/>
          <a:ext cx="760680" cy="7606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3714840</xdr:colOff>
      <xdr:row>0</xdr:row>
      <xdr:rowOff>133200</xdr:rowOff>
    </xdr:from>
    <xdr:to>
      <xdr:col>2</xdr:col>
      <xdr:colOff>78480</xdr:colOff>
      <xdr:row>5</xdr:row>
      <xdr:rowOff>36720</xdr:rowOff>
    </xdr:to>
    <xdr:pic>
      <xdr:nvPicPr>
        <xdr:cNvPr id="3" name="image1.jpg" descr=""/>
        <xdr:cNvPicPr/>
      </xdr:nvPicPr>
      <xdr:blipFill>
        <a:blip r:embed="rId1"/>
        <a:stretch/>
      </xdr:blipFill>
      <xdr:spPr>
        <a:xfrm>
          <a:off x="4270320" y="133200"/>
          <a:ext cx="764640" cy="7606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933840</xdr:colOff>
      <xdr:row>1</xdr:row>
      <xdr:rowOff>9720</xdr:rowOff>
    </xdr:from>
    <xdr:to>
      <xdr:col>3</xdr:col>
      <xdr:colOff>521640</xdr:colOff>
      <xdr:row>5</xdr:row>
      <xdr:rowOff>113040</xdr:rowOff>
    </xdr:to>
    <xdr:pic>
      <xdr:nvPicPr>
        <xdr:cNvPr id="4" name="image1.jpg" descr=""/>
        <xdr:cNvPicPr/>
      </xdr:nvPicPr>
      <xdr:blipFill>
        <a:blip r:embed="rId1"/>
        <a:stretch/>
      </xdr:blipFill>
      <xdr:spPr>
        <a:xfrm>
          <a:off x="4982400" y="171360"/>
          <a:ext cx="866880" cy="78912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2.v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drawing" Target="../drawings/drawing3.xml"/><Relationship Id="rId3" Type="http://schemas.openxmlformats.org/officeDocument/2006/relationships/vmlDrawing" Target="../drawings/vmlDrawing3.v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comments" Target="../comments7.xml"/><Relationship Id="rId2" Type="http://schemas.openxmlformats.org/officeDocument/2006/relationships/drawing" Target="../drawings/drawing4.xml"/><Relationship Id="rId3" Type="http://schemas.openxmlformats.org/officeDocument/2006/relationships/vmlDrawing" Target="../drawings/vmlDrawing4.vml"/>
</Relationships>
</file>

<file path=xl/worksheets/_rels/sheet9.xml.rels><?xml version="1.0" encoding="UTF-8"?>
<Relationships xmlns="http://schemas.openxmlformats.org/package/2006/relationships"><Relationship Id="rId1" Type="http://schemas.openxmlformats.org/officeDocument/2006/relationships/comments" Target="../comments9.xml"/><Relationship Id="rId2" Type="http://schemas.openxmlformats.org/officeDocument/2006/relationships/drawing" Target="../drawings/drawing5.xml"/><Relationship Id="rId3" Type="http://schemas.openxmlformats.org/officeDocument/2006/relationships/vmlDrawing" Target="../drawings/vmlDrawing5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154"/>
  <sheetViews>
    <sheetView showFormulas="false" showGridLines="true" showRowColHeaders="true" showZeros="true" rightToLeft="false" tabSelected="false" showOutlineSymbols="true" defaultGridColor="true" view="normal" topLeftCell="A127" colorId="64" zoomScale="100" zoomScaleNormal="100" zoomScalePageLayoutView="100" workbookViewId="0">
      <selection pane="topLeft" activeCell="C158" activeCellId="0" sqref="C158"/>
    </sheetView>
  </sheetViews>
  <sheetFormatPr defaultRowHeight="15" zeroHeight="false" outlineLevelRow="0" outlineLevelCol="0"/>
  <cols>
    <col collapsed="false" customWidth="true" hidden="false" outlineLevel="0" max="1" min="1" style="0" width="7.87"/>
    <col collapsed="false" customWidth="true" hidden="false" outlineLevel="0" max="2" min="2" style="0" width="49.51"/>
    <col collapsed="false" customWidth="true" hidden="false" outlineLevel="0" max="3" min="3" style="0" width="18.12"/>
    <col collapsed="false" customWidth="true" hidden="false" outlineLevel="0" max="4" min="4" style="0" width="13.75"/>
    <col collapsed="false" customWidth="true" hidden="false" outlineLevel="0" max="5" min="5" style="0" width="16.63"/>
    <col collapsed="false" customWidth="true" hidden="false" outlineLevel="0" max="6" min="6" style="0" width="15.88"/>
    <col collapsed="false" customWidth="true" hidden="false" outlineLevel="0" max="7" min="7" style="0" width="14.62"/>
    <col collapsed="false" customWidth="false" hidden="false" outlineLevel="0" max="11" min="8" style="0" width="11.5"/>
    <col collapsed="false" customWidth="true" hidden="false" outlineLevel="0" max="26" min="12" style="0" width="8.63"/>
    <col collapsed="false" customWidth="true" hidden="false" outlineLevel="0" max="1025" min="27" style="0" width="12.64"/>
  </cols>
  <sheetData>
    <row r="1" customFormat="false" ht="12.7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5" hidden="false" customHeight="true" outlineLevel="0" collapsed="false">
      <c r="A2" s="1"/>
      <c r="B2" s="1"/>
      <c r="C2" s="1"/>
      <c r="D2" s="1"/>
      <c r="E2" s="1"/>
      <c r="F2" s="1"/>
      <c r="G2" s="1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customFormat="false" ht="13.5" hidden="false" customHeight="true" outlineLevel="0" collapsed="false">
      <c r="A3" s="1"/>
      <c r="B3" s="1"/>
      <c r="C3" s="1"/>
      <c r="D3" s="1"/>
      <c r="E3" s="1"/>
      <c r="F3" s="1"/>
      <c r="G3" s="1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3.5" hidden="false" customHeight="true" outlineLevel="0" collapsed="false">
      <c r="A4" s="1"/>
      <c r="B4" s="1"/>
      <c r="C4" s="1"/>
      <c r="D4" s="1"/>
      <c r="E4" s="1"/>
      <c r="F4" s="1"/>
      <c r="G4" s="1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customFormat="false" ht="13.5" hidden="false" customHeight="true" outlineLevel="0" collapsed="false">
      <c r="A5" s="1"/>
      <c r="B5" s="1"/>
      <c r="C5" s="1"/>
      <c r="D5" s="1"/>
      <c r="E5" s="1"/>
      <c r="F5" s="1"/>
      <c r="G5" s="1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customFormat="false" ht="13.5" hidden="false" customHeight="true" outlineLevel="0" collapsed="false">
      <c r="A6" s="1"/>
      <c r="B6" s="1"/>
      <c r="C6" s="1"/>
      <c r="D6" s="1"/>
      <c r="E6" s="1"/>
      <c r="F6" s="1"/>
      <c r="G6" s="1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customFormat="false" ht="13.5" hidden="false" customHeight="true" outlineLevel="0" collapsed="false">
      <c r="A7" s="1"/>
      <c r="B7" s="1"/>
      <c r="C7" s="1"/>
      <c r="D7" s="1"/>
      <c r="E7" s="1"/>
      <c r="F7" s="1"/>
      <c r="G7" s="1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customFormat="false" ht="13.5" hidden="false" customHeight="true" outlineLevel="0" collapsed="false">
      <c r="A8" s="1"/>
      <c r="B8" s="1"/>
      <c r="C8" s="1"/>
      <c r="D8" s="1"/>
      <c r="E8" s="1"/>
      <c r="F8" s="1"/>
      <c r="G8" s="1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customFormat="false" ht="13.5" hidden="false" customHeight="true" outlineLevel="0" collapsed="false">
      <c r="A9" s="1"/>
      <c r="B9" s="1"/>
      <c r="C9" s="1"/>
      <c r="D9" s="1"/>
      <c r="E9" s="1"/>
      <c r="F9" s="1"/>
      <c r="G9" s="1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customFormat="false" ht="13.5" hidden="false" customHeight="true" outlineLevel="0" collapsed="false">
      <c r="A10" s="3" t="s">
        <v>1</v>
      </c>
      <c r="B10" s="3"/>
      <c r="C10" s="3"/>
      <c r="D10" s="3"/>
      <c r="E10" s="3"/>
      <c r="F10" s="3"/>
      <c r="G10" s="3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customFormat="false" ht="13.5" hidden="false" customHeight="true" outlineLevel="0" collapsed="false">
      <c r="A11" s="4"/>
      <c r="B11" s="5"/>
      <c r="C11" s="5"/>
      <c r="D11" s="5"/>
      <c r="E11" s="6"/>
      <c r="F11" s="5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customFormat="false" ht="13.5" hidden="false" customHeight="true" outlineLevel="0" collapsed="false">
      <c r="A12" s="7" t="s">
        <v>2</v>
      </c>
      <c r="B12" s="2"/>
      <c r="C12" s="8" t="s">
        <v>3</v>
      </c>
      <c r="D12" s="2"/>
      <c r="E12" s="2"/>
      <c r="F12" s="5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customFormat="false" ht="13.5" hidden="false" customHeight="true" outlineLevel="0" collapsed="false">
      <c r="A13" s="7" t="s">
        <v>4</v>
      </c>
      <c r="B13" s="2"/>
      <c r="C13" s="8" t="s">
        <v>5</v>
      </c>
      <c r="D13" s="2"/>
      <c r="E13" s="2"/>
      <c r="F13" s="5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customFormat="false" ht="13.5" hidden="false" customHeight="true" outlineLevel="0" collapsed="false">
      <c r="A14" s="2"/>
      <c r="B14" s="2"/>
      <c r="C14" s="2"/>
      <c r="D14" s="9"/>
      <c r="E14" s="2"/>
      <c r="F14" s="5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customFormat="false" ht="13.5" hidden="false" customHeight="true" outlineLevel="0" collapsed="false">
      <c r="A15" s="5" t="s">
        <v>6</v>
      </c>
      <c r="B15" s="2"/>
      <c r="C15" s="2"/>
      <c r="D15" s="9"/>
      <c r="E15" s="2"/>
      <c r="F15" s="5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customFormat="false" ht="13.5" hidden="false" customHeight="true" outlineLevel="0" collapsed="false">
      <c r="A16" s="5"/>
      <c r="B16" s="2"/>
      <c r="C16" s="2"/>
      <c r="D16" s="9"/>
      <c r="E16" s="2"/>
      <c r="F16" s="5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customFormat="false" ht="13.5" hidden="false" customHeight="true" outlineLevel="0" collapsed="false">
      <c r="A17" s="10" t="s">
        <v>7</v>
      </c>
      <c r="B17" s="5"/>
      <c r="C17" s="5"/>
      <c r="D17" s="2"/>
      <c r="E17" s="2"/>
      <c r="F17" s="5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customFormat="false" ht="13.5" hidden="false" customHeight="true" outlineLevel="0" collapsed="false">
      <c r="A18" s="11" t="s">
        <v>8</v>
      </c>
      <c r="B18" s="12"/>
      <c r="C18" s="12"/>
      <c r="D18" s="13"/>
      <c r="E18" s="13"/>
      <c r="F18" s="13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customFormat="false" ht="13.5" hidden="false" customHeight="true" outlineLevel="0" collapsed="false">
      <c r="A19" s="11" t="s">
        <v>9</v>
      </c>
      <c r="B19" s="12"/>
      <c r="C19" s="12"/>
      <c r="D19" s="12"/>
      <c r="E19" s="12"/>
      <c r="F19" s="14" t="s">
        <v>10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customFormat="false" ht="13.5" hidden="false" customHeight="true" outlineLevel="0" collapsed="false">
      <c r="A20" s="11" t="s">
        <v>11</v>
      </c>
      <c r="B20" s="12"/>
      <c r="C20" s="12"/>
      <c r="D20" s="12"/>
      <c r="E20" s="12"/>
      <c r="F20" s="15" t="s">
        <v>12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customFormat="false" ht="13.5" hidden="false" customHeight="true" outlineLevel="0" collapsed="false">
      <c r="A21" s="11" t="s">
        <v>13</v>
      </c>
      <c r="B21" s="12"/>
      <c r="C21" s="12"/>
      <c r="D21" s="12"/>
      <c r="E21" s="12"/>
      <c r="F21" s="14" t="n">
        <v>24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customFormat="false" ht="13.5" hidden="false" customHeight="true" outlineLevel="0" collapsed="false">
      <c r="A22" s="2"/>
      <c r="B22" s="2"/>
      <c r="C22" s="2"/>
      <c r="D22" s="9"/>
      <c r="E22" s="2"/>
      <c r="F22" s="5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customFormat="false" ht="13.5" hidden="false" customHeight="true" outlineLevel="0" collapsed="false">
      <c r="A23" s="10" t="s">
        <v>14</v>
      </c>
      <c r="B23" s="16"/>
      <c r="C23" s="16"/>
      <c r="D23" s="6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customFormat="false" ht="13.5" hidden="false" customHeight="true" outlineLevel="0" collapsed="false">
      <c r="A24" s="17" t="s">
        <v>15</v>
      </c>
      <c r="B24" s="18"/>
      <c r="C24" s="19"/>
      <c r="D24" s="19"/>
      <c r="E24" s="19"/>
      <c r="F24" s="19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customFormat="false" ht="13.5" hidden="false" customHeight="true" outlineLevel="0" collapsed="false">
      <c r="A25" s="17" t="s">
        <v>16</v>
      </c>
      <c r="B25" s="20"/>
      <c r="C25" s="19"/>
      <c r="D25" s="19"/>
      <c r="E25" s="21" t="n">
        <v>1</v>
      </c>
      <c r="F25" s="21" t="n">
        <v>1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customFormat="false" ht="13.5" hidden="false" customHeight="true" outlineLevel="0" collapsed="false">
      <c r="A26" s="17" t="s">
        <v>17</v>
      </c>
      <c r="B26" s="20"/>
      <c r="C26" s="19"/>
      <c r="D26" s="19"/>
      <c r="E26" s="22" t="n">
        <v>1</v>
      </c>
      <c r="F26" s="22" t="n">
        <v>1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customFormat="false" ht="13.5" hidden="false" customHeight="true" outlineLevel="0" collapsed="false">
      <c r="A27" s="17" t="s">
        <v>18</v>
      </c>
      <c r="B27" s="20"/>
      <c r="C27" s="19"/>
      <c r="D27" s="19"/>
      <c r="E27" s="23" t="n">
        <v>22</v>
      </c>
      <c r="F27" s="23" t="n">
        <v>26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customFormat="false" ht="13.5" hidden="false" customHeight="true" outlineLevel="0" collapsed="false">
      <c r="A28" s="17" t="s">
        <v>19</v>
      </c>
      <c r="B28" s="20"/>
      <c r="C28" s="19"/>
      <c r="D28" s="19"/>
      <c r="E28" s="22" t="s">
        <v>20</v>
      </c>
      <c r="F28" s="22" t="s">
        <v>21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customFormat="false" ht="13.5" hidden="false" customHeight="true" outlineLevel="0" collapsed="false">
      <c r="A29" s="17" t="s">
        <v>22</v>
      </c>
      <c r="B29" s="20"/>
      <c r="C29" s="19"/>
      <c r="D29" s="19"/>
      <c r="E29" s="24" t="n">
        <v>4.5</v>
      </c>
      <c r="F29" s="24" t="n">
        <v>4.5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customFormat="false" ht="13.5" hidden="false" customHeight="true" outlineLevel="0" collapsed="false">
      <c r="A30" s="17" t="s">
        <v>23</v>
      </c>
      <c r="B30" s="20"/>
      <c r="C30" s="19"/>
      <c r="D30" s="19"/>
      <c r="E30" s="25" t="n">
        <v>22.55</v>
      </c>
      <c r="F30" s="26" t="s">
        <v>24</v>
      </c>
      <c r="G30" s="2"/>
      <c r="H30" s="27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customFormat="false" ht="33" hidden="false" customHeight="true" outlineLevel="0" collapsed="false">
      <c r="A31" s="28" t="s">
        <v>25</v>
      </c>
      <c r="B31" s="29"/>
      <c r="C31" s="29"/>
      <c r="D31" s="29"/>
      <c r="E31" s="30"/>
      <c r="F31" s="31"/>
      <c r="G31" s="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</row>
    <row r="32" customFormat="false" ht="90.25" hidden="false" customHeight="false" outlineLevel="0" collapsed="false">
      <c r="A32" s="33" t="n">
        <v>1</v>
      </c>
      <c r="B32" s="34" t="s">
        <v>26</v>
      </c>
      <c r="C32" s="34"/>
      <c r="D32" s="34"/>
      <c r="E32" s="35" t="s">
        <v>27</v>
      </c>
      <c r="F32" s="36" t="s">
        <v>28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customFormat="false" ht="13.5" hidden="false" customHeight="true" outlineLevel="0" collapsed="false">
      <c r="A33" s="33" t="n">
        <v>2</v>
      </c>
      <c r="B33" s="34" t="s">
        <v>29</v>
      </c>
      <c r="C33" s="34"/>
      <c r="D33" s="34"/>
      <c r="E33" s="37" t="s">
        <v>30</v>
      </c>
      <c r="F33" s="37" t="s">
        <v>30</v>
      </c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customFormat="false" ht="13.5" hidden="false" customHeight="true" outlineLevel="0" collapsed="false">
      <c r="A34" s="33" t="n">
        <v>3</v>
      </c>
      <c r="B34" s="34" t="s">
        <v>31</v>
      </c>
      <c r="C34" s="34"/>
      <c r="D34" s="34"/>
      <c r="E34" s="38" t="n">
        <v>1541.27</v>
      </c>
      <c r="F34" s="38" t="n">
        <v>1541.27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customFormat="false" ht="13.5" hidden="false" customHeight="true" outlineLevel="0" collapsed="false">
      <c r="A35" s="33" t="n">
        <v>4</v>
      </c>
      <c r="B35" s="34" t="s">
        <v>32</v>
      </c>
      <c r="C35" s="34"/>
      <c r="D35" s="34"/>
      <c r="E35" s="39"/>
      <c r="F35" s="39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customFormat="false" ht="13.5" hidden="false" customHeight="true" outlineLevel="0" collapsed="false">
      <c r="A36" s="33" t="n">
        <v>5</v>
      </c>
      <c r="B36" s="34" t="s">
        <v>33</v>
      </c>
      <c r="C36" s="34"/>
      <c r="D36" s="34"/>
      <c r="E36" s="40" t="s">
        <v>34</v>
      </c>
      <c r="F36" s="40" t="s">
        <v>34</v>
      </c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customFormat="false" ht="13.5" hidden="false" customHeight="true" outlineLevel="0" collapsed="false">
      <c r="A37" s="4"/>
      <c r="B37" s="5"/>
      <c r="C37" s="5"/>
      <c r="D37" s="5"/>
      <c r="E37" s="6"/>
      <c r="F37" s="5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customFormat="false" ht="13.5" hidden="false" customHeight="true" outlineLevel="0" collapsed="false">
      <c r="A38" s="4"/>
      <c r="B38" s="5" t="s">
        <v>35</v>
      </c>
      <c r="C38" s="5"/>
      <c r="D38" s="5"/>
      <c r="E38" s="6"/>
      <c r="F38" s="5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customFormat="false" ht="13.5" hidden="false" customHeight="true" outlineLevel="0" collapsed="false">
      <c r="A39" s="41" t="n">
        <v>1</v>
      </c>
      <c r="B39" s="42" t="s">
        <v>36</v>
      </c>
      <c r="C39" s="42"/>
      <c r="D39" s="43" t="s">
        <v>37</v>
      </c>
      <c r="E39" s="44" t="s">
        <v>38</v>
      </c>
      <c r="F39" s="44" t="s">
        <v>38</v>
      </c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customFormat="false" ht="13.5" hidden="false" customHeight="true" outlineLevel="0" collapsed="false">
      <c r="A40" s="45" t="s">
        <v>39</v>
      </c>
      <c r="B40" s="46" t="s">
        <v>40</v>
      </c>
      <c r="C40" s="46"/>
      <c r="D40" s="47"/>
      <c r="E40" s="48" t="n">
        <f aca="false">E34</f>
        <v>1541.27</v>
      </c>
      <c r="F40" s="48" t="n">
        <f aca="false">F34</f>
        <v>1541.27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customFormat="false" ht="13.5" hidden="false" customHeight="true" outlineLevel="0" collapsed="false">
      <c r="A41" s="45" t="s">
        <v>41</v>
      </c>
      <c r="B41" s="46" t="s">
        <v>42</v>
      </c>
      <c r="C41" s="46"/>
      <c r="D41" s="49" t="n">
        <v>0</v>
      </c>
      <c r="E41" s="48" t="n">
        <v>0</v>
      </c>
      <c r="F41" s="48" t="n">
        <f aca="false">F40*D41</f>
        <v>0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customFormat="false" ht="13.5" hidden="false" customHeight="true" outlineLevel="0" collapsed="false">
      <c r="A42" s="45" t="s">
        <v>43</v>
      </c>
      <c r="B42" s="46" t="s">
        <v>44</v>
      </c>
      <c r="C42" s="46"/>
      <c r="D42" s="49" t="n">
        <v>0.2</v>
      </c>
      <c r="E42" s="48" t="n">
        <f aca="false">E40*D42</f>
        <v>308.254</v>
      </c>
      <c r="F42" s="48" t="n">
        <f aca="false">F40*D42</f>
        <v>308.254</v>
      </c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customFormat="false" ht="13.5" hidden="false" customHeight="true" outlineLevel="0" collapsed="false">
      <c r="A43" s="45" t="s">
        <v>45</v>
      </c>
      <c r="B43" s="46" t="s">
        <v>46</v>
      </c>
      <c r="C43" s="46"/>
      <c r="D43" s="49"/>
      <c r="E43" s="48" t="n">
        <v>0</v>
      </c>
      <c r="F43" s="50" t="n">
        <v>0</v>
      </c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customFormat="false" ht="13.5" hidden="false" customHeight="true" outlineLevel="0" collapsed="false">
      <c r="A44" s="45" t="s">
        <v>47</v>
      </c>
      <c r="B44" s="46" t="s">
        <v>48</v>
      </c>
      <c r="C44" s="46"/>
      <c r="D44" s="47"/>
      <c r="E44" s="48" t="n">
        <v>0</v>
      </c>
      <c r="F44" s="50" t="n">
        <v>0</v>
      </c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customFormat="false" ht="13.5" hidden="false" customHeight="true" outlineLevel="0" collapsed="false">
      <c r="A45" s="45" t="s">
        <v>49</v>
      </c>
      <c r="B45" s="46" t="s">
        <v>50</v>
      </c>
      <c r="C45" s="46"/>
      <c r="D45" s="47"/>
      <c r="E45" s="48" t="n">
        <v>0</v>
      </c>
      <c r="F45" s="50" t="n">
        <v>0</v>
      </c>
      <c r="G45" s="2"/>
      <c r="H45" s="2"/>
      <c r="I45" s="2"/>
      <c r="J45" s="51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customFormat="false" ht="13.5" hidden="false" customHeight="true" outlineLevel="0" collapsed="false">
      <c r="A46" s="41"/>
      <c r="B46" s="42" t="s">
        <v>51</v>
      </c>
      <c r="C46" s="42"/>
      <c r="D46" s="52"/>
      <c r="E46" s="53" t="n">
        <f aca="false">SUM(E40:E45)</f>
        <v>1849.524</v>
      </c>
      <c r="F46" s="53" t="n">
        <f aca="false">SUM(F40:F45)</f>
        <v>1849.524</v>
      </c>
      <c r="G46" s="2"/>
      <c r="H46" s="2"/>
      <c r="I46" s="2"/>
      <c r="J46" s="51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customFormat="false" ht="13.5" hidden="false" customHeight="true" outlineLevel="0" collapsed="false">
      <c r="A47" s="4"/>
      <c r="B47" s="5"/>
      <c r="C47" s="5"/>
      <c r="D47" s="5"/>
      <c r="E47" s="6"/>
      <c r="F47" s="6"/>
      <c r="G47" s="2"/>
      <c r="H47" s="2"/>
      <c r="I47" s="2"/>
      <c r="J47" s="51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customFormat="false" ht="13.5" hidden="false" customHeight="true" outlineLevel="0" collapsed="false">
      <c r="A48" s="4"/>
      <c r="B48" s="5" t="s">
        <v>52</v>
      </c>
      <c r="C48" s="5"/>
      <c r="D48" s="5"/>
      <c r="E48" s="6"/>
      <c r="F48" s="6"/>
      <c r="G48" s="2"/>
      <c r="H48" s="2"/>
      <c r="I48" s="2"/>
      <c r="J48" s="51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customFormat="false" ht="13.5" hidden="false" customHeight="true" outlineLevel="0" collapsed="false">
      <c r="A49" s="4"/>
      <c r="B49" s="5" t="s">
        <v>53</v>
      </c>
      <c r="C49" s="5"/>
      <c r="D49" s="5"/>
      <c r="E49" s="6"/>
      <c r="F49" s="6"/>
      <c r="G49" s="2"/>
      <c r="H49" s="2"/>
      <c r="I49" s="2"/>
      <c r="J49" s="51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customFormat="false" ht="13.5" hidden="false" customHeight="true" outlineLevel="0" collapsed="false">
      <c r="A50" s="41" t="s">
        <v>54</v>
      </c>
      <c r="B50" s="42" t="s">
        <v>55</v>
      </c>
      <c r="C50" s="42"/>
      <c r="D50" s="43" t="s">
        <v>37</v>
      </c>
      <c r="E50" s="54" t="s">
        <v>38</v>
      </c>
      <c r="F50" s="54" t="s">
        <v>38</v>
      </c>
      <c r="G50" s="2"/>
      <c r="H50" s="2"/>
      <c r="I50" s="2"/>
      <c r="J50" s="51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customFormat="false" ht="13.5" hidden="false" customHeight="true" outlineLevel="0" collapsed="false">
      <c r="A51" s="45" t="s">
        <v>39</v>
      </c>
      <c r="B51" s="46" t="s">
        <v>56</v>
      </c>
      <c r="C51" s="46"/>
      <c r="D51" s="49" t="n">
        <v>0.0833</v>
      </c>
      <c r="E51" s="48" t="n">
        <f aca="false">E46*D51</f>
        <v>154.0653492</v>
      </c>
      <c r="F51" s="48" t="n">
        <f aca="false">F46*D51</f>
        <v>154.0653492</v>
      </c>
      <c r="G51" s="2"/>
      <c r="H51" s="2"/>
      <c r="I51" s="2"/>
      <c r="J51" s="51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customFormat="false" ht="13.5" hidden="false" customHeight="true" outlineLevel="0" collapsed="false">
      <c r="A52" s="55" t="s">
        <v>41</v>
      </c>
      <c r="B52" s="46" t="s">
        <v>57</v>
      </c>
      <c r="C52" s="46"/>
      <c r="D52" s="49" t="n">
        <v>0.1111</v>
      </c>
      <c r="E52" s="48" t="n">
        <f aca="false">E46*$D52</f>
        <v>205.4821164</v>
      </c>
      <c r="F52" s="48" t="n">
        <f aca="false">F46*$D52</f>
        <v>205.4821164</v>
      </c>
      <c r="G52" s="2"/>
      <c r="H52" s="56"/>
      <c r="I52" s="56"/>
      <c r="J52" s="57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</row>
    <row r="53" customFormat="false" ht="13.5" hidden="false" customHeight="true" outlineLevel="0" collapsed="false">
      <c r="A53" s="54"/>
      <c r="B53" s="58" t="s">
        <v>51</v>
      </c>
      <c r="C53" s="58"/>
      <c r="D53" s="59"/>
      <c r="E53" s="53" t="n">
        <f aca="false">SUM(E51:E52)</f>
        <v>359.5474656</v>
      </c>
      <c r="F53" s="53" t="n">
        <f aca="false">SUM(F51:F52)</f>
        <v>359.5474656</v>
      </c>
      <c r="G53" s="2"/>
      <c r="H53" s="2"/>
      <c r="I53" s="2"/>
      <c r="J53" s="51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customFormat="false" ht="13.5" hidden="false" customHeight="true" outlineLevel="0" collapsed="false">
      <c r="A54" s="4"/>
      <c r="B54" s="5"/>
      <c r="C54" s="5"/>
      <c r="D54" s="5"/>
      <c r="E54" s="6"/>
      <c r="F54" s="6"/>
      <c r="G54" s="2"/>
      <c r="H54" s="2"/>
      <c r="I54" s="2"/>
      <c r="J54" s="51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customFormat="false" ht="13.5" hidden="false" customHeight="true" outlineLevel="0" collapsed="false">
      <c r="A55" s="4"/>
      <c r="B55" s="5" t="s">
        <v>58</v>
      </c>
      <c r="C55" s="5"/>
      <c r="D55" s="5"/>
      <c r="E55" s="6"/>
      <c r="F55" s="6"/>
      <c r="G55" s="2"/>
      <c r="H55" s="2"/>
      <c r="I55" s="2"/>
      <c r="J55" s="51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customFormat="false" ht="13.5" hidden="false" customHeight="true" outlineLevel="0" collapsed="false">
      <c r="A56" s="41" t="s">
        <v>59</v>
      </c>
      <c r="B56" s="42" t="s">
        <v>60</v>
      </c>
      <c r="C56" s="42"/>
      <c r="D56" s="43" t="s">
        <v>37</v>
      </c>
      <c r="E56" s="44" t="s">
        <v>38</v>
      </c>
      <c r="F56" s="44" t="s">
        <v>38</v>
      </c>
      <c r="G56" s="2"/>
      <c r="H56" s="2"/>
      <c r="I56" s="2"/>
      <c r="J56" s="51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customFormat="false" ht="13.5" hidden="false" customHeight="true" outlineLevel="0" collapsed="false">
      <c r="A57" s="45" t="s">
        <v>39</v>
      </c>
      <c r="B57" s="46" t="s">
        <v>61</v>
      </c>
      <c r="C57" s="46"/>
      <c r="D57" s="49" t="n">
        <v>0.2</v>
      </c>
      <c r="E57" s="48" t="n">
        <f aca="false">($E$46+$E$53)*D57</f>
        <v>441.81429312</v>
      </c>
      <c r="F57" s="48" t="n">
        <f aca="false">($F$46+$F$53)*D57</f>
        <v>441.81429312</v>
      </c>
      <c r="G57" s="2"/>
      <c r="H57" s="2"/>
      <c r="I57" s="2"/>
      <c r="J57" s="51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customFormat="false" ht="13.5" hidden="false" customHeight="true" outlineLevel="0" collapsed="false">
      <c r="A58" s="45" t="s">
        <v>41</v>
      </c>
      <c r="B58" s="46" t="s">
        <v>62</v>
      </c>
      <c r="C58" s="46"/>
      <c r="D58" s="49" t="n">
        <v>0.025</v>
      </c>
      <c r="E58" s="48" t="n">
        <f aca="false">($E$46+$E$53)*D58</f>
        <v>55.22678664</v>
      </c>
      <c r="F58" s="48" t="n">
        <f aca="false">($F$46+$F$53)*D58</f>
        <v>55.22678664</v>
      </c>
      <c r="G58" s="2"/>
      <c r="H58" s="2"/>
      <c r="I58" s="2"/>
      <c r="J58" s="51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customFormat="false" ht="13.5" hidden="false" customHeight="true" outlineLevel="0" collapsed="false">
      <c r="A59" s="45" t="s">
        <v>43</v>
      </c>
      <c r="B59" s="46" t="s">
        <v>63</v>
      </c>
      <c r="C59" s="46"/>
      <c r="D59" s="60" t="n">
        <v>0.0205</v>
      </c>
      <c r="E59" s="48" t="n">
        <f aca="false">($E$46+$E$53)*D59</f>
        <v>45.2859650448</v>
      </c>
      <c r="F59" s="48" t="n">
        <f aca="false">($F$46+$F$53)*D59</f>
        <v>45.2859650448</v>
      </c>
      <c r="G59" s="2"/>
      <c r="H59" s="2"/>
      <c r="I59" s="2"/>
      <c r="J59" s="51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customFormat="false" ht="13.5" hidden="false" customHeight="true" outlineLevel="0" collapsed="false">
      <c r="A60" s="45" t="s">
        <v>45</v>
      </c>
      <c r="B60" s="46" t="s">
        <v>64</v>
      </c>
      <c r="C60" s="46"/>
      <c r="D60" s="49" t="n">
        <v>0.015</v>
      </c>
      <c r="E60" s="48" t="n">
        <f aca="false">($E$46+$E$53)*D60</f>
        <v>33.136071984</v>
      </c>
      <c r="F60" s="48" t="n">
        <f aca="false">($F$46+$F$53)*D60</f>
        <v>33.136071984</v>
      </c>
      <c r="G60" s="2"/>
      <c r="H60" s="2"/>
      <c r="I60" s="2"/>
      <c r="J60" s="51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customFormat="false" ht="13.5" hidden="false" customHeight="true" outlineLevel="0" collapsed="false">
      <c r="A61" s="45" t="s">
        <v>47</v>
      </c>
      <c r="B61" s="46" t="s">
        <v>65</v>
      </c>
      <c r="C61" s="46"/>
      <c r="D61" s="49" t="n">
        <v>0.01</v>
      </c>
      <c r="E61" s="48" t="n">
        <f aca="false">($E$46+$E$53)*D61</f>
        <v>22.090714656</v>
      </c>
      <c r="F61" s="48" t="n">
        <f aca="false">($F$46+$F$53)*D61</f>
        <v>22.090714656</v>
      </c>
      <c r="G61" s="2"/>
      <c r="H61" s="2"/>
      <c r="I61" s="2"/>
      <c r="J61" s="51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customFormat="false" ht="13.5" hidden="false" customHeight="true" outlineLevel="0" collapsed="false">
      <c r="A62" s="45" t="s">
        <v>49</v>
      </c>
      <c r="B62" s="46" t="s">
        <v>66</v>
      </c>
      <c r="C62" s="46"/>
      <c r="D62" s="49" t="n">
        <v>0.006</v>
      </c>
      <c r="E62" s="48" t="n">
        <f aca="false">($E$46+$E$53)*D62</f>
        <v>13.2544287936</v>
      </c>
      <c r="F62" s="48" t="n">
        <f aca="false">($F$46+$F$53)*D62</f>
        <v>13.2544287936</v>
      </c>
      <c r="G62" s="2"/>
      <c r="H62" s="2"/>
      <c r="I62" s="2"/>
      <c r="J62" s="51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customFormat="false" ht="13.5" hidden="false" customHeight="true" outlineLevel="0" collapsed="false">
      <c r="A63" s="45" t="s">
        <v>67</v>
      </c>
      <c r="B63" s="46" t="s">
        <v>68</v>
      </c>
      <c r="C63" s="46"/>
      <c r="D63" s="49" t="n">
        <v>0.002</v>
      </c>
      <c r="E63" s="48" t="n">
        <f aca="false">($E$46+$E$53)*D63</f>
        <v>4.4181429312</v>
      </c>
      <c r="F63" s="48" t="n">
        <f aca="false">($F$46+$F$53)*D63</f>
        <v>4.4181429312</v>
      </c>
      <c r="G63" s="2"/>
      <c r="H63" s="2"/>
      <c r="I63" s="2"/>
      <c r="J63" s="51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customFormat="false" ht="13.5" hidden="false" customHeight="true" outlineLevel="0" collapsed="false">
      <c r="A64" s="45" t="s">
        <v>69</v>
      </c>
      <c r="B64" s="46" t="s">
        <v>70</v>
      </c>
      <c r="C64" s="46"/>
      <c r="D64" s="49" t="n">
        <v>0.08</v>
      </c>
      <c r="E64" s="48" t="n">
        <f aca="false">($E$46+$E$53)*D64</f>
        <v>176.725717248</v>
      </c>
      <c r="F64" s="48" t="n">
        <f aca="false">($F$46+$F$53)*D64</f>
        <v>176.725717248</v>
      </c>
      <c r="G64" s="2"/>
      <c r="H64" s="2"/>
      <c r="I64" s="2"/>
      <c r="J64" s="51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customFormat="false" ht="13.5" hidden="false" customHeight="true" outlineLevel="0" collapsed="false">
      <c r="A65" s="54"/>
      <c r="B65" s="42" t="s">
        <v>51</v>
      </c>
      <c r="C65" s="42"/>
      <c r="D65" s="61" t="n">
        <f aca="false">SUM(D57:D64)</f>
        <v>0.3585</v>
      </c>
      <c r="E65" s="53" t="n">
        <f aca="false">SUM(E57:E64)</f>
        <v>791.9521204176</v>
      </c>
      <c r="F65" s="53" t="n">
        <f aca="false">SUM(F57:F64)</f>
        <v>791.9521204176</v>
      </c>
      <c r="G65" s="2"/>
      <c r="H65" s="2"/>
      <c r="I65" s="2"/>
      <c r="J65" s="51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customFormat="false" ht="13.5" hidden="false" customHeight="true" outlineLevel="0" collapsed="false">
      <c r="A66" s="4"/>
      <c r="B66" s="5"/>
      <c r="C66" s="5"/>
      <c r="D66" s="5"/>
      <c r="E66" s="62"/>
      <c r="F66" s="62"/>
      <c r="G66" s="2"/>
      <c r="H66" s="2"/>
      <c r="I66" s="2"/>
      <c r="J66" s="51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customFormat="false" ht="13.5" hidden="false" customHeight="true" outlineLevel="0" collapsed="false">
      <c r="A67" s="4"/>
      <c r="B67" s="5" t="s">
        <v>71</v>
      </c>
      <c r="C67" s="5"/>
      <c r="D67" s="5"/>
      <c r="E67" s="6"/>
      <c r="F67" s="6"/>
      <c r="G67" s="2"/>
      <c r="H67" s="2"/>
      <c r="I67" s="2"/>
      <c r="J67" s="51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customFormat="false" ht="13.5" hidden="false" customHeight="true" outlineLevel="0" collapsed="false">
      <c r="A68" s="41" t="s">
        <v>72</v>
      </c>
      <c r="B68" s="42" t="s">
        <v>73</v>
      </c>
      <c r="C68" s="42"/>
      <c r="D68" s="43" t="s">
        <v>37</v>
      </c>
      <c r="E68" s="41" t="s">
        <v>38</v>
      </c>
      <c r="F68" s="41" t="s">
        <v>38</v>
      </c>
      <c r="G68" s="2"/>
      <c r="H68" s="2"/>
      <c r="I68" s="2"/>
      <c r="J68" s="51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customFormat="false" ht="27" hidden="false" customHeight="false" outlineLevel="0" collapsed="false">
      <c r="A69" s="45" t="s">
        <v>39</v>
      </c>
      <c r="B69" s="63" t="s">
        <v>74</v>
      </c>
      <c r="C69" s="46"/>
      <c r="D69" s="64" t="n">
        <f aca="false">E29</f>
        <v>4.5</v>
      </c>
      <c r="E69" s="48" t="n">
        <f aca="false">IF($E29=0,0,(($E27*2)*$E29)-(E40*0.06))</f>
        <v>105.5238</v>
      </c>
      <c r="F69" s="48" t="n">
        <f aca="false">IF($F29=0,0,(($F27*2)*$F29)-(F40*0.06))</f>
        <v>141.5238</v>
      </c>
      <c r="G69" s="2"/>
      <c r="H69" s="2"/>
      <c r="I69" s="2"/>
      <c r="J69" s="51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customFormat="false" ht="27" hidden="false" customHeight="false" outlineLevel="0" collapsed="false">
      <c r="A70" s="55" t="s">
        <v>41</v>
      </c>
      <c r="B70" s="65" t="s">
        <v>75</v>
      </c>
      <c r="C70" s="66"/>
      <c r="D70" s="67"/>
      <c r="E70" s="68" t="n">
        <f aca="false">($E27*$E30)-($E27*$E30*0.01)</f>
        <v>491.139</v>
      </c>
      <c r="F70" s="68" t="n">
        <f aca="false">((18.54*22)+(22.55*4))-(((18.54*22)+(22.55*4))*1%)</f>
        <v>493.0992</v>
      </c>
      <c r="G70" s="69"/>
      <c r="H70" s="69"/>
      <c r="I70" s="69"/>
      <c r="J70" s="70"/>
      <c r="K70" s="69"/>
      <c r="L70" s="69"/>
      <c r="M70" s="69"/>
      <c r="N70" s="69"/>
      <c r="O70" s="69"/>
      <c r="P70" s="69"/>
      <c r="Q70" s="69"/>
      <c r="R70" s="69"/>
      <c r="S70" s="69"/>
      <c r="T70" s="69"/>
      <c r="U70" s="69"/>
      <c r="V70" s="69"/>
      <c r="W70" s="69"/>
      <c r="X70" s="69"/>
      <c r="Y70" s="69"/>
      <c r="Z70" s="69"/>
    </row>
    <row r="71" customFormat="false" ht="13.5" hidden="false" customHeight="true" outlineLevel="0" collapsed="false">
      <c r="A71" s="45" t="s">
        <v>43</v>
      </c>
      <c r="B71" s="47" t="s">
        <v>76</v>
      </c>
      <c r="C71" s="46"/>
      <c r="D71" s="71" t="n">
        <v>11</v>
      </c>
      <c r="E71" s="48" t="n">
        <f aca="false">D71</f>
        <v>11</v>
      </c>
      <c r="F71" s="48" t="n">
        <f aca="false">D71</f>
        <v>11</v>
      </c>
      <c r="G71" s="2"/>
      <c r="H71" s="2"/>
      <c r="I71" s="2"/>
      <c r="J71" s="51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customFormat="false" ht="13.5" hidden="false" customHeight="true" outlineLevel="0" collapsed="false">
      <c r="A72" s="45" t="s">
        <v>45</v>
      </c>
      <c r="B72" s="47" t="s">
        <v>77</v>
      </c>
      <c r="C72" s="46"/>
      <c r="D72" s="72" t="n">
        <v>0</v>
      </c>
      <c r="E72" s="48" t="n">
        <f aca="false">D72</f>
        <v>0</v>
      </c>
      <c r="F72" s="48" t="n">
        <f aca="false">D72</f>
        <v>0</v>
      </c>
      <c r="G72" s="2"/>
      <c r="H72" s="2"/>
      <c r="I72" s="2"/>
      <c r="J72" s="51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customFormat="false" ht="13.5" hidden="false" customHeight="true" outlineLevel="0" collapsed="false">
      <c r="A73" s="45" t="s">
        <v>47</v>
      </c>
      <c r="B73" s="47" t="s">
        <v>78</v>
      </c>
      <c r="C73" s="46"/>
      <c r="D73" s="73" t="n">
        <v>0.07</v>
      </c>
      <c r="E73" s="48" t="n">
        <f aca="false">E46*D73</f>
        <v>129.46668</v>
      </c>
      <c r="F73" s="48" t="n">
        <f aca="false">F46*D73</f>
        <v>129.46668</v>
      </c>
      <c r="G73" s="2"/>
      <c r="H73" s="2"/>
      <c r="I73" s="2"/>
      <c r="J73" s="51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customFormat="false" ht="13.5" hidden="false" customHeight="true" outlineLevel="0" collapsed="false">
      <c r="A74" s="74" t="s">
        <v>49</v>
      </c>
      <c r="B74" s="75" t="s">
        <v>79</v>
      </c>
      <c r="C74" s="46"/>
      <c r="D74" s="49" t="n">
        <v>0</v>
      </c>
      <c r="E74" s="48" t="n">
        <v>0</v>
      </c>
      <c r="F74" s="76" t="n">
        <f aca="false">(F40/220)*4*1.5</f>
        <v>42.03463636</v>
      </c>
      <c r="G74" s="2"/>
      <c r="H74" s="2"/>
      <c r="I74" s="2"/>
      <c r="J74" s="51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customFormat="false" ht="13.5" hidden="false" customHeight="true" outlineLevel="0" collapsed="false">
      <c r="A75" s="54"/>
      <c r="B75" s="42" t="s">
        <v>51</v>
      </c>
      <c r="C75" s="42"/>
      <c r="D75" s="52"/>
      <c r="E75" s="53" t="n">
        <f aca="false">SUM(E69:E74)</f>
        <v>737.12948</v>
      </c>
      <c r="F75" s="53" t="n">
        <f aca="false">SUM(F69:F74)</f>
        <v>817.12431636</v>
      </c>
      <c r="G75" s="2"/>
      <c r="H75" s="2"/>
      <c r="I75" s="2"/>
      <c r="J75" s="51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customFormat="false" ht="13.5" hidden="false" customHeight="true" outlineLevel="0" collapsed="false">
      <c r="A76" s="4"/>
      <c r="B76" s="5"/>
      <c r="C76" s="5"/>
      <c r="D76" s="5"/>
      <c r="E76" s="6"/>
      <c r="F76" s="6"/>
      <c r="G76" s="2"/>
      <c r="H76" s="2"/>
      <c r="I76" s="2"/>
      <c r="J76" s="51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customFormat="false" ht="13.5" hidden="false" customHeight="true" outlineLevel="0" collapsed="false">
      <c r="A77" s="5"/>
      <c r="B77" s="5" t="s">
        <v>80</v>
      </c>
      <c r="C77" s="5"/>
      <c r="D77" s="5"/>
      <c r="E77" s="5"/>
      <c r="F77" s="5"/>
      <c r="G77" s="2"/>
      <c r="H77" s="2"/>
      <c r="I77" s="2"/>
      <c r="J77" s="51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customFormat="false" ht="13.5" hidden="false" customHeight="true" outlineLevel="0" collapsed="false">
      <c r="A78" s="41" t="n">
        <v>2</v>
      </c>
      <c r="B78" s="42" t="s">
        <v>81</v>
      </c>
      <c r="C78" s="42"/>
      <c r="D78" s="43" t="s">
        <v>37</v>
      </c>
      <c r="E78" s="44" t="s">
        <v>38</v>
      </c>
      <c r="F78" s="44" t="s">
        <v>38</v>
      </c>
      <c r="G78" s="2"/>
      <c r="H78" s="2"/>
      <c r="I78" s="2"/>
      <c r="J78" s="51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customFormat="false" ht="13.5" hidden="false" customHeight="true" outlineLevel="0" collapsed="false">
      <c r="A79" s="45" t="s">
        <v>54</v>
      </c>
      <c r="B79" s="46" t="s">
        <v>55</v>
      </c>
      <c r="C79" s="46"/>
      <c r="D79" s="47"/>
      <c r="E79" s="48" t="n">
        <f aca="false">E53</f>
        <v>359.5474656</v>
      </c>
      <c r="F79" s="48" t="n">
        <f aca="false">F53</f>
        <v>359.5474656</v>
      </c>
      <c r="G79" s="2"/>
      <c r="H79" s="2"/>
      <c r="I79" s="2"/>
      <c r="J79" s="51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customFormat="false" ht="13.5" hidden="false" customHeight="true" outlineLevel="0" collapsed="false">
      <c r="A80" s="45" t="s">
        <v>59</v>
      </c>
      <c r="B80" s="46" t="s">
        <v>60</v>
      </c>
      <c r="C80" s="46"/>
      <c r="D80" s="47"/>
      <c r="E80" s="48" t="n">
        <f aca="false">E65</f>
        <v>791.9521204176</v>
      </c>
      <c r="F80" s="48" t="n">
        <f aca="false">F65</f>
        <v>791.9521204176</v>
      </c>
      <c r="G80" s="2"/>
      <c r="H80" s="2"/>
      <c r="I80" s="2"/>
      <c r="J80" s="51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customFormat="false" ht="13.5" hidden="false" customHeight="true" outlineLevel="0" collapsed="false">
      <c r="A81" s="45" t="s">
        <v>72</v>
      </c>
      <c r="B81" s="46" t="s">
        <v>73</v>
      </c>
      <c r="C81" s="46"/>
      <c r="D81" s="47"/>
      <c r="E81" s="48" t="n">
        <f aca="false">E75</f>
        <v>737.12948</v>
      </c>
      <c r="F81" s="48" t="n">
        <f aca="false">F75</f>
        <v>817.12431636</v>
      </c>
      <c r="G81" s="2"/>
      <c r="H81" s="2"/>
      <c r="I81" s="2"/>
      <c r="J81" s="51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customFormat="false" ht="13.5" hidden="false" customHeight="true" outlineLevel="0" collapsed="false">
      <c r="A82" s="77"/>
      <c r="B82" s="42" t="s">
        <v>51</v>
      </c>
      <c r="C82" s="42"/>
      <c r="D82" s="59"/>
      <c r="E82" s="53" t="n">
        <f aca="false">SUM(E79:E81)</f>
        <v>1888.6290660176</v>
      </c>
      <c r="F82" s="53" t="n">
        <f aca="false">SUM(F79:F81)</f>
        <v>1968.6239023776</v>
      </c>
      <c r="G82" s="2"/>
      <c r="H82" s="2"/>
      <c r="I82" s="2"/>
      <c r="J82" s="51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customFormat="false" ht="13.5" hidden="false" customHeight="true" outlineLevel="0" collapsed="false">
      <c r="A83" s="5"/>
      <c r="B83" s="5"/>
      <c r="C83" s="5"/>
      <c r="D83" s="5"/>
      <c r="E83" s="5"/>
      <c r="F83" s="5"/>
      <c r="G83" s="2"/>
      <c r="H83" s="2"/>
      <c r="I83" s="2"/>
      <c r="J83" s="51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customFormat="false" ht="13.5" hidden="false" customHeight="true" outlineLevel="0" collapsed="false">
      <c r="A84" s="4"/>
      <c r="B84" s="5" t="s">
        <v>82</v>
      </c>
      <c r="C84" s="5"/>
      <c r="D84" s="6"/>
      <c r="E84" s="7"/>
      <c r="F84" s="7"/>
      <c r="G84" s="2"/>
      <c r="H84" s="2"/>
      <c r="I84" s="2"/>
      <c r="J84" s="51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customFormat="false" ht="13.5" hidden="false" customHeight="true" outlineLevel="0" collapsed="false">
      <c r="A85" s="41" t="n">
        <v>3</v>
      </c>
      <c r="B85" s="42" t="s">
        <v>83</v>
      </c>
      <c r="C85" s="42"/>
      <c r="D85" s="43" t="s">
        <v>37</v>
      </c>
      <c r="E85" s="41" t="s">
        <v>38</v>
      </c>
      <c r="F85" s="41" t="s">
        <v>38</v>
      </c>
      <c r="G85" s="2"/>
      <c r="H85" s="2"/>
      <c r="I85" s="2"/>
      <c r="J85" s="51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customFormat="false" ht="13.5" hidden="false" customHeight="true" outlineLevel="0" collapsed="false">
      <c r="A86" s="55" t="s">
        <v>39</v>
      </c>
      <c r="B86" s="46" t="s">
        <v>84</v>
      </c>
      <c r="C86" s="46"/>
      <c r="D86" s="49" t="n">
        <v>0.0042</v>
      </c>
      <c r="E86" s="48" t="n">
        <f aca="false">(E$46+E$53)*$D86</f>
        <v>9.27810015552</v>
      </c>
      <c r="F86" s="48" t="n">
        <f aca="false">(F$46+F$53)*$D86</f>
        <v>9.27810015552</v>
      </c>
      <c r="G86" s="2"/>
      <c r="H86" s="2"/>
      <c r="I86" s="2"/>
      <c r="J86" s="51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customFormat="false" ht="13.5" hidden="false" customHeight="true" outlineLevel="0" collapsed="false">
      <c r="A87" s="55" t="s">
        <v>41</v>
      </c>
      <c r="B87" s="46" t="s">
        <v>85</v>
      </c>
      <c r="C87" s="46"/>
      <c r="D87" s="49" t="n">
        <v>0.000333</v>
      </c>
      <c r="E87" s="48" t="n">
        <f aca="false">(E$46+E$53)*$D87</f>
        <v>0.7356207980448</v>
      </c>
      <c r="F87" s="48" t="n">
        <f aca="false">(F$46+F$53)*$D87</f>
        <v>0.7356207980448</v>
      </c>
      <c r="G87" s="2"/>
      <c r="H87" s="2"/>
      <c r="I87" s="2"/>
      <c r="J87" s="51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customFormat="false" ht="13.5" hidden="false" customHeight="true" outlineLevel="0" collapsed="false">
      <c r="A88" s="55" t="s">
        <v>43</v>
      </c>
      <c r="B88" s="78" t="s">
        <v>86</v>
      </c>
      <c r="C88" s="78"/>
      <c r="D88" s="49" t="n">
        <v>0.02</v>
      </c>
      <c r="E88" s="48" t="n">
        <f aca="false">(E$46+E$53)*$D88</f>
        <v>44.181429312</v>
      </c>
      <c r="F88" s="48" t="n">
        <f aca="false">(F$46+F$53)*$D88</f>
        <v>44.181429312</v>
      </c>
      <c r="G88" s="2"/>
      <c r="H88" s="2"/>
      <c r="I88" s="2"/>
      <c r="J88" s="51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customFormat="false" ht="13.5" hidden="false" customHeight="true" outlineLevel="0" collapsed="false">
      <c r="A89" s="55" t="s">
        <v>45</v>
      </c>
      <c r="B89" s="46" t="s">
        <v>87</v>
      </c>
      <c r="C89" s="46"/>
      <c r="D89" s="49" t="n">
        <v>0.0194</v>
      </c>
      <c r="E89" s="48" t="n">
        <f aca="false">(E$46+E$53)*$D89</f>
        <v>42.85598643264</v>
      </c>
      <c r="F89" s="48" t="n">
        <f aca="false">(F$46+F$53)*$D89</f>
        <v>42.85598643264</v>
      </c>
      <c r="G89" s="2"/>
      <c r="H89" s="2"/>
      <c r="I89" s="2"/>
      <c r="J89" s="51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customFormat="false" ht="13.5" hidden="false" customHeight="true" outlineLevel="0" collapsed="false">
      <c r="A90" s="55" t="s">
        <v>47</v>
      </c>
      <c r="B90" s="79" t="s">
        <v>88</v>
      </c>
      <c r="C90" s="46"/>
      <c r="D90" s="80" t="n">
        <f aca="false">D89*D65</f>
        <v>0.0069549</v>
      </c>
      <c r="E90" s="48" t="n">
        <f aca="false">(E$46+E$53)*$D90</f>
        <v>15.3638711361014</v>
      </c>
      <c r="F90" s="48" t="n">
        <f aca="false">(F$46+F$53)*$D90</f>
        <v>15.3638711361014</v>
      </c>
      <c r="G90" s="2"/>
      <c r="H90" s="2"/>
      <c r="I90" s="2"/>
      <c r="J90" s="51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customFormat="false" ht="13.5" hidden="false" customHeight="true" outlineLevel="0" collapsed="false">
      <c r="A91" s="55" t="s">
        <v>49</v>
      </c>
      <c r="B91" s="46" t="s">
        <v>89</v>
      </c>
      <c r="C91" s="46"/>
      <c r="D91" s="49" t="n">
        <v>0.02</v>
      </c>
      <c r="E91" s="48" t="n">
        <f aca="false">(E$46+E$53)*$D91</f>
        <v>44.181429312</v>
      </c>
      <c r="F91" s="48" t="n">
        <f aca="false">(F$46+F$53)*$D91</f>
        <v>44.181429312</v>
      </c>
      <c r="G91" s="2"/>
      <c r="H91" s="2"/>
      <c r="I91" s="2"/>
      <c r="J91" s="51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customFormat="false" ht="13.5" hidden="false" customHeight="true" outlineLevel="0" collapsed="false">
      <c r="A92" s="41"/>
      <c r="B92" s="42" t="s">
        <v>51</v>
      </c>
      <c r="C92" s="42"/>
      <c r="D92" s="61" t="n">
        <f aca="false">SUM(D86:D91)</f>
        <v>0.0708879</v>
      </c>
      <c r="E92" s="81" t="n">
        <f aca="false">SUM(E86:E91)</f>
        <v>156.596437146306</v>
      </c>
      <c r="F92" s="81" t="n">
        <f aca="false">SUM(F86:F91)</f>
        <v>156.596437146306</v>
      </c>
      <c r="G92" s="2"/>
      <c r="H92" s="2"/>
      <c r="I92" s="2"/>
      <c r="J92" s="51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customFormat="false" ht="13.5" hidden="false" customHeight="true" outlineLevel="0" collapsed="false">
      <c r="A93" s="5"/>
      <c r="B93" s="5"/>
      <c r="C93" s="5"/>
      <c r="D93" s="5"/>
      <c r="E93" s="5"/>
      <c r="F93" s="5"/>
      <c r="G93" s="2"/>
      <c r="H93" s="2"/>
      <c r="I93" s="2"/>
      <c r="J93" s="51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customFormat="false" ht="13.5" hidden="false" customHeight="true" outlineLevel="0" collapsed="false">
      <c r="A94" s="5"/>
      <c r="B94" s="5" t="s">
        <v>90</v>
      </c>
      <c r="C94" s="5"/>
      <c r="D94" s="5"/>
      <c r="E94" s="5"/>
      <c r="F94" s="5"/>
      <c r="G94" s="2"/>
      <c r="H94" s="2"/>
      <c r="I94" s="2"/>
      <c r="J94" s="51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customFormat="false" ht="13.5" hidden="false" customHeight="true" outlineLevel="0" collapsed="false">
      <c r="A95" s="5"/>
      <c r="B95" s="5" t="s">
        <v>91</v>
      </c>
      <c r="C95" s="5"/>
      <c r="D95" s="5"/>
      <c r="E95" s="5"/>
      <c r="F95" s="5"/>
      <c r="G95" s="2"/>
      <c r="H95" s="2"/>
      <c r="I95" s="2"/>
      <c r="J95" s="51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customFormat="false" ht="13.5" hidden="false" customHeight="true" outlineLevel="0" collapsed="false">
      <c r="A96" s="82" t="s">
        <v>92</v>
      </c>
      <c r="B96" s="42" t="s">
        <v>93</v>
      </c>
      <c r="C96" s="42"/>
      <c r="D96" s="43" t="s">
        <v>37</v>
      </c>
      <c r="E96" s="83" t="s">
        <v>38</v>
      </c>
      <c r="F96" s="83" t="s">
        <v>38</v>
      </c>
      <c r="G96" s="2"/>
      <c r="H96" s="2"/>
      <c r="I96" s="2"/>
      <c r="J96" s="51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customFormat="false" ht="13.5" hidden="false" customHeight="true" outlineLevel="0" collapsed="false">
      <c r="A97" s="55" t="s">
        <v>39</v>
      </c>
      <c r="B97" s="46" t="s">
        <v>94</v>
      </c>
      <c r="C97" s="46"/>
      <c r="D97" s="49" t="n">
        <v>0.0162</v>
      </c>
      <c r="E97" s="48" t="n">
        <f aca="false">E46*D97</f>
        <v>29.9622888</v>
      </c>
      <c r="F97" s="48" t="n">
        <f aca="false">F46*D97</f>
        <v>29.9622888</v>
      </c>
      <c r="G97" s="2"/>
      <c r="H97" s="2"/>
      <c r="I97" s="2"/>
      <c r="J97" s="51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customFormat="false" ht="13.5" hidden="false" customHeight="true" outlineLevel="0" collapsed="false">
      <c r="A98" s="55" t="s">
        <v>41</v>
      </c>
      <c r="B98" s="46" t="s">
        <v>95</v>
      </c>
      <c r="C98" s="46"/>
      <c r="D98" s="49" t="n">
        <v>0.0167</v>
      </c>
      <c r="E98" s="48" t="n">
        <f aca="false">E46*D98</f>
        <v>30.8870508</v>
      </c>
      <c r="F98" s="48" t="n">
        <f aca="false">F46*D98</f>
        <v>30.8870508</v>
      </c>
      <c r="G98" s="2"/>
      <c r="H98" s="2"/>
      <c r="I98" s="2"/>
      <c r="J98" s="51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customFormat="false" ht="13.5" hidden="false" customHeight="true" outlineLevel="0" collapsed="false">
      <c r="A99" s="55" t="s">
        <v>43</v>
      </c>
      <c r="B99" s="46" t="s">
        <v>96</v>
      </c>
      <c r="C99" s="46"/>
      <c r="D99" s="49" t="n">
        <v>0.0002</v>
      </c>
      <c r="E99" s="48" t="n">
        <f aca="false">E46*D99</f>
        <v>0.3699048</v>
      </c>
      <c r="F99" s="48" t="n">
        <f aca="false">F46*D99</f>
        <v>0.3699048</v>
      </c>
      <c r="G99" s="2"/>
      <c r="H99" s="2"/>
      <c r="I99" s="2"/>
      <c r="J99" s="51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customFormat="false" ht="13.5" hidden="false" customHeight="true" outlineLevel="0" collapsed="false">
      <c r="A100" s="55" t="s">
        <v>45</v>
      </c>
      <c r="B100" s="46" t="s">
        <v>97</v>
      </c>
      <c r="C100" s="46"/>
      <c r="D100" s="49" t="n">
        <v>0.0003</v>
      </c>
      <c r="E100" s="48" t="n">
        <f aca="false">E46*D100</f>
        <v>0.5548572</v>
      </c>
      <c r="F100" s="48" t="n">
        <f aca="false">F46*D100</f>
        <v>0.5548572</v>
      </c>
      <c r="G100" s="2"/>
      <c r="H100" s="2"/>
      <c r="I100" s="2"/>
      <c r="J100" s="51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customFormat="false" ht="13.5" hidden="false" customHeight="true" outlineLevel="0" collapsed="false">
      <c r="A101" s="55" t="s">
        <v>47</v>
      </c>
      <c r="B101" s="46" t="s">
        <v>98</v>
      </c>
      <c r="C101" s="46"/>
      <c r="D101" s="49" t="n">
        <v>0.0007</v>
      </c>
      <c r="E101" s="48" t="n">
        <f aca="false">E46*D101</f>
        <v>1.2946668</v>
      </c>
      <c r="F101" s="48" t="n">
        <f aca="false">F46*D101</f>
        <v>1.2946668</v>
      </c>
      <c r="G101" s="2"/>
      <c r="H101" s="2"/>
      <c r="I101" s="2"/>
      <c r="J101" s="51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customFormat="false" ht="13.5" hidden="false" customHeight="true" outlineLevel="0" collapsed="false">
      <c r="A102" s="55" t="s">
        <v>49</v>
      </c>
      <c r="B102" s="46" t="s">
        <v>99</v>
      </c>
      <c r="C102" s="46"/>
      <c r="D102" s="49" t="n">
        <v>0</v>
      </c>
      <c r="E102" s="48" t="n">
        <f aca="false">E46*D102</f>
        <v>0</v>
      </c>
      <c r="F102" s="48" t="n">
        <f aca="false">F46*D102</f>
        <v>0</v>
      </c>
      <c r="G102" s="2"/>
      <c r="H102" s="2"/>
      <c r="I102" s="2"/>
      <c r="J102" s="51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customFormat="false" ht="13.5" hidden="false" customHeight="true" outlineLevel="0" collapsed="false">
      <c r="A103" s="54"/>
      <c r="B103" s="42" t="s">
        <v>51</v>
      </c>
      <c r="C103" s="42"/>
      <c r="D103" s="61" t="n">
        <f aca="false">SUM(D95:D102)</f>
        <v>0.0341</v>
      </c>
      <c r="E103" s="81" t="n">
        <f aca="false">SUM(E97:E102)</f>
        <v>63.0687684</v>
      </c>
      <c r="F103" s="81" t="n">
        <f aca="false">SUM(F97:F102)</f>
        <v>63.0687684</v>
      </c>
      <c r="G103" s="2"/>
      <c r="H103" s="2"/>
      <c r="I103" s="2"/>
      <c r="J103" s="51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customFormat="false" ht="13.5" hidden="false" customHeight="true" outlineLevel="0" collapsed="false">
      <c r="A104" s="5"/>
      <c r="B104" s="5"/>
      <c r="C104" s="5"/>
      <c r="D104" s="5"/>
      <c r="E104" s="5"/>
      <c r="F104" s="5"/>
      <c r="G104" s="2"/>
      <c r="H104" s="2"/>
      <c r="I104" s="2"/>
      <c r="J104" s="51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customFormat="false" ht="13.5" hidden="false" customHeight="true" outlineLevel="0" collapsed="false">
      <c r="A105" s="4"/>
      <c r="B105" s="84" t="s">
        <v>100</v>
      </c>
      <c r="C105" s="84"/>
      <c r="D105" s="6"/>
      <c r="E105" s="5"/>
      <c r="F105" s="5"/>
      <c r="G105" s="2"/>
      <c r="H105" s="2"/>
      <c r="I105" s="2"/>
      <c r="J105" s="51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customFormat="false" ht="13.5" hidden="false" customHeight="true" outlineLevel="0" collapsed="false">
      <c r="A106" s="41" t="s">
        <v>101</v>
      </c>
      <c r="B106" s="42" t="s">
        <v>102</v>
      </c>
      <c r="C106" s="42"/>
      <c r="D106" s="43" t="s">
        <v>37</v>
      </c>
      <c r="E106" s="41" t="s">
        <v>38</v>
      </c>
      <c r="F106" s="41" t="s">
        <v>38</v>
      </c>
      <c r="G106" s="2"/>
      <c r="H106" s="2"/>
      <c r="I106" s="2"/>
      <c r="J106" s="51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customFormat="false" ht="13.5" hidden="false" customHeight="true" outlineLevel="0" collapsed="false">
      <c r="A107" s="45" t="s">
        <v>39</v>
      </c>
      <c r="B107" s="46" t="s">
        <v>103</v>
      </c>
      <c r="C107" s="46"/>
      <c r="D107" s="62" t="n">
        <v>0</v>
      </c>
      <c r="E107" s="48" t="n">
        <f aca="false">E46*D107</f>
        <v>0</v>
      </c>
      <c r="F107" s="48" t="n">
        <f aca="false">F46*D107</f>
        <v>0</v>
      </c>
      <c r="G107" s="2"/>
      <c r="H107" s="2"/>
      <c r="I107" s="2"/>
      <c r="J107" s="51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customFormat="false" ht="13.5" hidden="false" customHeight="true" outlineLevel="0" collapsed="false">
      <c r="A108" s="41"/>
      <c r="B108" s="42" t="s">
        <v>51</v>
      </c>
      <c r="C108" s="42"/>
      <c r="D108" s="53"/>
      <c r="E108" s="53" t="n">
        <f aca="false">SUM(E107)</f>
        <v>0</v>
      </c>
      <c r="F108" s="53" t="n">
        <f aca="false">SUM(F107)</f>
        <v>0</v>
      </c>
      <c r="G108" s="2"/>
      <c r="H108" s="2"/>
      <c r="I108" s="2"/>
      <c r="J108" s="51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customFormat="false" ht="13.5" hidden="false" customHeight="true" outlineLevel="0" collapsed="false">
      <c r="A109" s="5"/>
      <c r="B109" s="5"/>
      <c r="C109" s="5"/>
      <c r="D109" s="5"/>
      <c r="E109" s="5"/>
      <c r="F109" s="5"/>
      <c r="G109" s="2"/>
      <c r="H109" s="2"/>
      <c r="I109" s="2"/>
      <c r="J109" s="51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customFormat="false" ht="13.5" hidden="false" customHeight="true" outlineLevel="0" collapsed="false">
      <c r="A110" s="4"/>
      <c r="B110" s="5" t="s">
        <v>104</v>
      </c>
      <c r="C110" s="5"/>
      <c r="D110" s="6"/>
      <c r="E110" s="5"/>
      <c r="F110" s="5"/>
      <c r="G110" s="2"/>
      <c r="H110" s="2"/>
      <c r="I110" s="2"/>
      <c r="J110" s="51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customFormat="false" ht="13.5" hidden="false" customHeight="true" outlineLevel="0" collapsed="false">
      <c r="A111" s="41" t="n">
        <v>4</v>
      </c>
      <c r="B111" s="42" t="s">
        <v>105</v>
      </c>
      <c r="C111" s="42"/>
      <c r="D111" s="43" t="s">
        <v>37</v>
      </c>
      <c r="E111" s="44" t="s">
        <v>38</v>
      </c>
      <c r="F111" s="44" t="s">
        <v>38</v>
      </c>
      <c r="G111" s="2"/>
      <c r="H111" s="2"/>
      <c r="I111" s="2"/>
      <c r="J111" s="51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customFormat="false" ht="13.5" hidden="false" customHeight="true" outlineLevel="0" collapsed="false">
      <c r="A112" s="45" t="s">
        <v>92</v>
      </c>
      <c r="B112" s="46" t="s">
        <v>106</v>
      </c>
      <c r="C112" s="46"/>
      <c r="D112" s="47"/>
      <c r="E112" s="48" t="n">
        <f aca="false">E103</f>
        <v>63.0687684</v>
      </c>
      <c r="F112" s="48" t="n">
        <f aca="false">F103</f>
        <v>63.0687684</v>
      </c>
      <c r="G112" s="2"/>
      <c r="H112" s="2"/>
      <c r="I112" s="2"/>
      <c r="J112" s="51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customFormat="false" ht="13.5" hidden="false" customHeight="true" outlineLevel="0" collapsed="false">
      <c r="A113" s="45" t="s">
        <v>101</v>
      </c>
      <c r="B113" s="46" t="s">
        <v>102</v>
      </c>
      <c r="C113" s="46"/>
      <c r="D113" s="47"/>
      <c r="E113" s="48" t="n">
        <f aca="false">E108</f>
        <v>0</v>
      </c>
      <c r="F113" s="48" t="n">
        <f aca="false">F108</f>
        <v>0</v>
      </c>
      <c r="G113" s="2"/>
      <c r="H113" s="2"/>
      <c r="I113" s="2"/>
      <c r="J113" s="51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customFormat="false" ht="13.5" hidden="false" customHeight="true" outlineLevel="0" collapsed="false">
      <c r="A114" s="77"/>
      <c r="B114" s="42" t="s">
        <v>51</v>
      </c>
      <c r="C114" s="42"/>
      <c r="D114" s="59"/>
      <c r="E114" s="53" t="n">
        <f aca="false">SUM(E112:E113)</f>
        <v>63.0687684</v>
      </c>
      <c r="F114" s="53" t="n">
        <f aca="false">SUM(F112:F113)</f>
        <v>63.0687684</v>
      </c>
      <c r="G114" s="2"/>
      <c r="H114" s="2"/>
      <c r="I114" s="2"/>
      <c r="J114" s="51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customFormat="false" ht="13.5" hidden="false" customHeight="true" outlineLevel="0" collapsed="false">
      <c r="A115" s="2"/>
      <c r="B115" s="2"/>
      <c r="C115" s="2"/>
      <c r="D115" s="2"/>
      <c r="E115" s="2"/>
      <c r="F115" s="2"/>
      <c r="G115" s="2"/>
      <c r="H115" s="2"/>
      <c r="I115" s="2"/>
      <c r="J115" s="51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customFormat="false" ht="13.5" hidden="false" customHeight="true" outlineLevel="0" collapsed="false">
      <c r="A116" s="4"/>
      <c r="B116" s="5" t="s">
        <v>107</v>
      </c>
      <c r="C116" s="5"/>
      <c r="D116" s="6"/>
      <c r="E116" s="5"/>
      <c r="F116" s="5"/>
      <c r="G116" s="2"/>
      <c r="H116" s="2"/>
      <c r="I116" s="2"/>
      <c r="J116" s="51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customFormat="false" ht="13.5" hidden="false" customHeight="true" outlineLevel="0" collapsed="false">
      <c r="A117" s="41" t="n">
        <v>5</v>
      </c>
      <c r="B117" s="42" t="s">
        <v>108</v>
      </c>
      <c r="C117" s="42"/>
      <c r="D117" s="43" t="s">
        <v>37</v>
      </c>
      <c r="E117" s="44" t="s">
        <v>38</v>
      </c>
      <c r="F117" s="44" t="s">
        <v>38</v>
      </c>
      <c r="G117" s="2"/>
      <c r="H117" s="2"/>
      <c r="I117" s="2"/>
      <c r="J117" s="51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customFormat="false" ht="13.5" hidden="false" customHeight="true" outlineLevel="0" collapsed="false">
      <c r="A118" s="45" t="s">
        <v>39</v>
      </c>
      <c r="B118" s="46" t="s">
        <v>109</v>
      </c>
      <c r="C118" s="46"/>
      <c r="D118" s="49"/>
      <c r="E118" s="85" t="n">
        <v>54.49</v>
      </c>
      <c r="F118" s="85" t="n">
        <v>54.49</v>
      </c>
      <c r="G118" s="2"/>
      <c r="H118" s="2"/>
      <c r="I118" s="2"/>
      <c r="J118" s="51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customFormat="false" ht="13.5" hidden="false" customHeight="true" outlineLevel="0" collapsed="false">
      <c r="A119" s="45" t="s">
        <v>41</v>
      </c>
      <c r="B119" s="46" t="s">
        <v>110</v>
      </c>
      <c r="C119" s="46"/>
      <c r="D119" s="49"/>
      <c r="E119" s="85" t="n">
        <v>0</v>
      </c>
      <c r="F119" s="85" t="n">
        <v>0</v>
      </c>
      <c r="G119" s="2"/>
      <c r="H119" s="2"/>
      <c r="I119" s="2"/>
      <c r="J119" s="51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customFormat="false" ht="13.5" hidden="false" customHeight="true" outlineLevel="0" collapsed="false">
      <c r="A120" s="45" t="s">
        <v>43</v>
      </c>
      <c r="B120" s="46" t="s">
        <v>111</v>
      </c>
      <c r="C120" s="46"/>
      <c r="D120" s="49"/>
      <c r="E120" s="86" t="n">
        <v>0</v>
      </c>
      <c r="F120" s="86" t="n">
        <v>0</v>
      </c>
      <c r="G120" s="2"/>
      <c r="H120" s="2"/>
      <c r="I120" s="2"/>
      <c r="J120" s="51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customFormat="false" ht="13.5" hidden="false" customHeight="true" outlineLevel="0" collapsed="false">
      <c r="A121" s="45" t="s">
        <v>45</v>
      </c>
      <c r="B121" s="46" t="s">
        <v>112</v>
      </c>
      <c r="C121" s="46"/>
      <c r="D121" s="49"/>
      <c r="E121" s="85" t="n">
        <v>36.86</v>
      </c>
      <c r="F121" s="85" t="n">
        <v>36.86</v>
      </c>
      <c r="G121" s="2"/>
      <c r="H121" s="2"/>
      <c r="I121" s="2"/>
      <c r="J121" s="51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customFormat="false" ht="13.5" hidden="false" customHeight="true" outlineLevel="0" collapsed="false">
      <c r="A122" s="54"/>
      <c r="B122" s="42" t="s">
        <v>113</v>
      </c>
      <c r="C122" s="42"/>
      <c r="D122" s="52"/>
      <c r="E122" s="53" t="n">
        <f aca="false">SUM(E118:E121)</f>
        <v>91.35</v>
      </c>
      <c r="F122" s="53" t="n">
        <f aca="false">SUM(F118:F121)</f>
        <v>91.35</v>
      </c>
      <c r="G122" s="2"/>
      <c r="H122" s="2"/>
      <c r="I122" s="2"/>
      <c r="J122" s="51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customFormat="false" ht="13.5" hidden="false" customHeight="true" outlineLevel="0" collapsed="false">
      <c r="A123" s="2"/>
      <c r="B123" s="2"/>
      <c r="C123" s="2"/>
      <c r="D123" s="2"/>
      <c r="E123" s="2"/>
      <c r="F123" s="2"/>
      <c r="G123" s="2"/>
      <c r="H123" s="2"/>
      <c r="I123" s="2"/>
      <c r="J123" s="51"/>
      <c r="K123" s="51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customFormat="false" ht="13.5" hidden="false" customHeight="true" outlineLevel="0" collapsed="false">
      <c r="A124" s="4"/>
      <c r="B124" s="5" t="s">
        <v>114</v>
      </c>
      <c r="C124" s="5"/>
      <c r="D124" s="6"/>
      <c r="E124" s="5"/>
      <c r="F124" s="5"/>
      <c r="G124" s="2"/>
      <c r="H124" s="2"/>
      <c r="I124" s="2"/>
      <c r="J124" s="2"/>
      <c r="K124" s="51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customFormat="false" ht="13.5" hidden="false" customHeight="true" outlineLevel="0" collapsed="false">
      <c r="A125" s="82" t="n">
        <v>6</v>
      </c>
      <c r="B125" s="42" t="s">
        <v>115</v>
      </c>
      <c r="C125" s="42"/>
      <c r="D125" s="43" t="s">
        <v>37</v>
      </c>
      <c r="E125" s="44" t="s">
        <v>38</v>
      </c>
      <c r="F125" s="44" t="s">
        <v>38</v>
      </c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customFormat="false" ht="13.5" hidden="false" customHeight="true" outlineLevel="0" collapsed="false">
      <c r="A126" s="45" t="s">
        <v>39</v>
      </c>
      <c r="B126" s="46" t="s">
        <v>116</v>
      </c>
      <c r="C126" s="46"/>
      <c r="D126" s="49"/>
      <c r="E126" s="48" t="n">
        <f aca="false">(E46+E82+E92+E114+E122)*E127</f>
        <v>148.604475566395</v>
      </c>
      <c r="F126" s="48" t="n">
        <f aca="false">(F46+F82+F92+F114+F122)*F127</f>
        <v>151.540286060807</v>
      </c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customFormat="false" ht="13.5" hidden="false" customHeight="true" outlineLevel="0" collapsed="false">
      <c r="A127" s="87" t="s">
        <v>117</v>
      </c>
      <c r="B127" s="88" t="s">
        <v>118</v>
      </c>
      <c r="C127" s="88"/>
      <c r="D127" s="49"/>
      <c r="E127" s="60" t="n">
        <v>0.0367</v>
      </c>
      <c r="F127" s="60" t="n">
        <v>0.0367</v>
      </c>
      <c r="G127" s="2"/>
      <c r="H127" s="89"/>
      <c r="I127" s="89"/>
      <c r="J127" s="89"/>
      <c r="K127" s="89"/>
      <c r="L127" s="89"/>
      <c r="M127" s="89"/>
      <c r="N127" s="89"/>
      <c r="O127" s="89"/>
      <c r="P127" s="89"/>
      <c r="Q127" s="89"/>
      <c r="R127" s="89"/>
      <c r="S127" s="89"/>
      <c r="T127" s="89"/>
      <c r="U127" s="89"/>
      <c r="V127" s="89"/>
      <c r="W127" s="89"/>
      <c r="X127" s="89"/>
      <c r="Y127" s="89"/>
      <c r="Z127" s="89"/>
    </row>
    <row r="128" customFormat="false" ht="13.5" hidden="false" customHeight="true" outlineLevel="0" collapsed="false">
      <c r="A128" s="45" t="s">
        <v>41</v>
      </c>
      <c r="B128" s="46" t="s">
        <v>119</v>
      </c>
      <c r="C128" s="46"/>
      <c r="D128" s="49"/>
      <c r="E128" s="48" t="n">
        <f aca="false">(E46+E82+E92+E114+E122+E126)*E129</f>
        <v>148.1813779737</v>
      </c>
      <c r="F128" s="48" t="n">
        <f aca="false">(F46+F82+F92+F114+F122+F126)*F129</f>
        <v>151.10882980766</v>
      </c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customFormat="false" ht="13.5" hidden="false" customHeight="true" outlineLevel="0" collapsed="false">
      <c r="A129" s="45" t="s">
        <v>120</v>
      </c>
      <c r="B129" s="46" t="s">
        <v>121</v>
      </c>
      <c r="C129" s="46"/>
      <c r="D129" s="49"/>
      <c r="E129" s="60" t="n">
        <v>0.0353</v>
      </c>
      <c r="F129" s="60" t="n">
        <v>0.0353</v>
      </c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customFormat="false" ht="13.5" hidden="false" customHeight="true" outlineLevel="0" collapsed="false">
      <c r="A130" s="45" t="s">
        <v>43</v>
      </c>
      <c r="B130" s="46" t="s">
        <v>122</v>
      </c>
      <c r="C130" s="46"/>
      <c r="D130" s="49" t="n">
        <f aca="false">SUM(D131:D133)</f>
        <v>0.0665</v>
      </c>
      <c r="E130" s="48" t="n">
        <f aca="false">SUM(E131:E133)</f>
        <v>309.593946780306</v>
      </c>
      <c r="F130" s="48" t="n">
        <f aca="false">SUM(F131:F133)</f>
        <v>315.7102441159</v>
      </c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customFormat="false" ht="13.5" hidden="false" customHeight="true" outlineLevel="0" collapsed="false">
      <c r="A131" s="45" t="s">
        <v>123</v>
      </c>
      <c r="B131" s="46" t="s">
        <v>124</v>
      </c>
      <c r="C131" s="46"/>
      <c r="D131" s="49" t="n">
        <v>0.0365</v>
      </c>
      <c r="E131" s="48" t="n">
        <f aca="false">((E46+E82+E92+E114+E122+E126+E128)/(1-D130))*D131</f>
        <v>169.927504623777</v>
      </c>
      <c r="F131" s="48" t="n">
        <f aca="false">((F46+F82+F92+F114+F122+F126+F128)/(1-D130))*D131</f>
        <v>173.284570078652</v>
      </c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customFormat="false" ht="13.5" hidden="false" customHeight="true" outlineLevel="0" collapsed="false">
      <c r="A132" s="45" t="s">
        <v>125</v>
      </c>
      <c r="B132" s="46" t="s">
        <v>126</v>
      </c>
      <c r="C132" s="46"/>
      <c r="D132" s="49" t="n">
        <v>0</v>
      </c>
      <c r="E132" s="48" t="n">
        <f aca="false">(E46+E82+E92+E114+E122+E126+E128)*D132</f>
        <v>0</v>
      </c>
      <c r="F132" s="48" t="n">
        <f aca="false">(F46+F82+F92+F114+F122+F126+F128)*D132</f>
        <v>0</v>
      </c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customFormat="false" ht="13.5" hidden="false" customHeight="true" outlineLevel="0" collapsed="false">
      <c r="A133" s="45" t="s">
        <v>127</v>
      </c>
      <c r="B133" s="46" t="s">
        <v>128</v>
      </c>
      <c r="C133" s="46"/>
      <c r="D133" s="49" t="n">
        <v>0.03</v>
      </c>
      <c r="E133" s="48" t="n">
        <f aca="false">((E46+E82+E92+E114+E122+E126+E128)/(1-D130))*D133</f>
        <v>139.666442156529</v>
      </c>
      <c r="F133" s="48" t="n">
        <f aca="false">((F46+F82+F92+F114+F122+F126+F128)/(1-D130))*D133</f>
        <v>142.425674037248</v>
      </c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customFormat="false" ht="13.5" hidden="false" customHeight="true" outlineLevel="0" collapsed="false">
      <c r="A134" s="41"/>
      <c r="B134" s="42" t="s">
        <v>51</v>
      </c>
      <c r="C134" s="42"/>
      <c r="D134" s="90" t="n">
        <f aca="false">SUM(D131:D133)</f>
        <v>0.0665</v>
      </c>
      <c r="E134" s="81" t="n">
        <f aca="false">SUM(E126:E130)</f>
        <v>606.451800320401</v>
      </c>
      <c r="F134" s="81" t="n">
        <f aca="false">SUM(F126:F130)</f>
        <v>618.431359984368</v>
      </c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customFormat="false" ht="13.5" hidden="false" customHeight="true" outlineLevel="0" collapsed="false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customFormat="false" ht="13.5" hidden="false" customHeight="true" outlineLevel="0" collapsed="false">
      <c r="A136" s="3" t="s">
        <v>129</v>
      </c>
      <c r="B136" s="3"/>
      <c r="C136" s="3"/>
      <c r="D136" s="3"/>
      <c r="E136" s="3"/>
      <c r="F136" s="3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customFormat="false" ht="13.5" hidden="false" customHeight="true" outlineLevel="0" collapsed="false">
      <c r="A137" s="4"/>
      <c r="B137" s="91"/>
      <c r="C137" s="91"/>
      <c r="D137" s="91"/>
      <c r="E137" s="6"/>
      <c r="F137" s="5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customFormat="false" ht="13.5" hidden="false" customHeight="true" outlineLevel="0" collapsed="false">
      <c r="A138" s="92"/>
      <c r="B138" s="42" t="s">
        <v>130</v>
      </c>
      <c r="C138" s="42"/>
      <c r="D138" s="82"/>
      <c r="E138" s="43" t="s">
        <v>131</v>
      </c>
      <c r="F138" s="43" t="s">
        <v>131</v>
      </c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customFormat="false" ht="13.5" hidden="false" customHeight="true" outlineLevel="0" collapsed="false">
      <c r="A139" s="93" t="s">
        <v>39</v>
      </c>
      <c r="B139" s="46" t="s">
        <v>35</v>
      </c>
      <c r="C139" s="46"/>
      <c r="D139" s="94"/>
      <c r="E139" s="48" t="n">
        <f aca="false">E46</f>
        <v>1849.524</v>
      </c>
      <c r="F139" s="48" t="n">
        <f aca="false">F46</f>
        <v>1849.524</v>
      </c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customFormat="false" ht="13.5" hidden="false" customHeight="true" outlineLevel="0" collapsed="false">
      <c r="A140" s="93" t="s">
        <v>41</v>
      </c>
      <c r="B140" s="46" t="s">
        <v>52</v>
      </c>
      <c r="C140" s="46"/>
      <c r="D140" s="94"/>
      <c r="E140" s="48" t="n">
        <f aca="false">E82</f>
        <v>1888.6290660176</v>
      </c>
      <c r="F140" s="48" t="n">
        <f aca="false">F82</f>
        <v>1968.6239023776</v>
      </c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customFormat="false" ht="13.5" hidden="false" customHeight="true" outlineLevel="0" collapsed="false">
      <c r="A141" s="93" t="s">
        <v>43</v>
      </c>
      <c r="B141" s="46" t="s">
        <v>82</v>
      </c>
      <c r="C141" s="46"/>
      <c r="D141" s="94"/>
      <c r="E141" s="48" t="n">
        <f aca="false">E92</f>
        <v>156.596437146306</v>
      </c>
      <c r="F141" s="48" t="n">
        <f aca="false">F92</f>
        <v>156.596437146306</v>
      </c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customFormat="false" ht="13.5" hidden="false" customHeight="true" outlineLevel="0" collapsed="false">
      <c r="A142" s="93" t="s">
        <v>45</v>
      </c>
      <c r="B142" s="46" t="s">
        <v>90</v>
      </c>
      <c r="C142" s="46"/>
      <c r="D142" s="94"/>
      <c r="E142" s="48" t="n">
        <f aca="false">E114</f>
        <v>63.0687684</v>
      </c>
      <c r="F142" s="48" t="n">
        <f aca="false">F114</f>
        <v>63.0687684</v>
      </c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customFormat="false" ht="13.5" hidden="false" customHeight="true" outlineLevel="0" collapsed="false">
      <c r="A143" s="93" t="s">
        <v>47</v>
      </c>
      <c r="B143" s="46" t="s">
        <v>107</v>
      </c>
      <c r="C143" s="46"/>
      <c r="D143" s="94"/>
      <c r="E143" s="48" t="n">
        <f aca="false">E122</f>
        <v>91.35</v>
      </c>
      <c r="F143" s="48" t="n">
        <f aca="false">F122</f>
        <v>91.35</v>
      </c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customFormat="false" ht="13.5" hidden="false" customHeight="true" outlineLevel="0" collapsed="false">
      <c r="A144" s="42" t="s">
        <v>132</v>
      </c>
      <c r="B144" s="42"/>
      <c r="C144" s="42"/>
      <c r="D144" s="95"/>
      <c r="E144" s="81" t="n">
        <f aca="false">SUM(E139:E143)</f>
        <v>4049.16827156391</v>
      </c>
      <c r="F144" s="81" t="n">
        <f aca="false">SUM(F139:F143)</f>
        <v>4129.1631079239</v>
      </c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customFormat="false" ht="13.5" hidden="false" customHeight="true" outlineLevel="0" collapsed="false">
      <c r="A145" s="93" t="s">
        <v>49</v>
      </c>
      <c r="B145" s="46" t="s">
        <v>114</v>
      </c>
      <c r="C145" s="46"/>
      <c r="D145" s="94"/>
      <c r="E145" s="48" t="n">
        <f aca="false">E134</f>
        <v>606.451800320401</v>
      </c>
      <c r="F145" s="48" t="n">
        <f aca="false">F134</f>
        <v>618.431359984368</v>
      </c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customFormat="false" ht="13.5" hidden="false" customHeight="true" outlineLevel="0" collapsed="false">
      <c r="A146" s="42" t="s">
        <v>133</v>
      </c>
      <c r="B146" s="42"/>
      <c r="C146" s="42"/>
      <c r="D146" s="95"/>
      <c r="E146" s="81" t="n">
        <f aca="false">SUM(E144:E145)</f>
        <v>4655.62007188431</v>
      </c>
      <c r="F146" s="81" t="n">
        <f aca="false">SUM(F144:F145)</f>
        <v>4747.59446790827</v>
      </c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customFormat="false" ht="13.5" hidden="false" customHeight="true" outlineLevel="0" collapsed="false">
      <c r="A147" s="4"/>
      <c r="B147" s="5"/>
      <c r="C147" s="5"/>
      <c r="D147" s="5"/>
      <c r="E147" s="6"/>
      <c r="F147" s="5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customFormat="false" ht="13.5" hidden="false" customHeight="true" outlineLevel="0" collapsed="false">
      <c r="A148" s="96" t="s">
        <v>134</v>
      </c>
      <c r="B148" s="96"/>
      <c r="C148" s="96"/>
      <c r="D148" s="96"/>
      <c r="E148" s="96"/>
      <c r="F148" s="96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customFormat="false" ht="13.5" hidden="false" customHeight="true" outlineLevel="0" collapsed="false">
      <c r="A149" s="4"/>
      <c r="B149" s="5"/>
      <c r="C149" s="5"/>
      <c r="D149" s="5"/>
      <c r="E149" s="6"/>
      <c r="F149" s="5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customFormat="false" ht="39.75" hidden="false" customHeight="false" outlineLevel="0" collapsed="false">
      <c r="A150" s="97" t="s">
        <v>26</v>
      </c>
      <c r="B150" s="33" t="s">
        <v>135</v>
      </c>
      <c r="C150" s="97" t="s">
        <v>136</v>
      </c>
      <c r="D150" s="97" t="s">
        <v>137</v>
      </c>
      <c r="E150" s="97" t="s">
        <v>138</v>
      </c>
      <c r="F150" s="97" t="s">
        <v>139</v>
      </c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customFormat="false" ht="13.5" hidden="false" customHeight="true" outlineLevel="0" collapsed="false">
      <c r="A151" s="45" t="n">
        <v>1</v>
      </c>
      <c r="B151" s="98" t="n">
        <f aca="false">E146</f>
        <v>4655.62007188431</v>
      </c>
      <c r="C151" s="99" t="n">
        <v>6</v>
      </c>
      <c r="D151" s="98" t="n">
        <f aca="false">B151*C151</f>
        <v>27933.7204313058</v>
      </c>
      <c r="E151" s="100" t="n">
        <v>1</v>
      </c>
      <c r="F151" s="98" t="n">
        <f aca="false">D151*24</f>
        <v>670409.29035134</v>
      </c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customFormat="false" ht="13.5" hidden="false" customHeight="true" outlineLevel="0" collapsed="false">
      <c r="A152" s="45" t="n">
        <v>3</v>
      </c>
      <c r="B152" s="98" t="n">
        <f aca="false">F146</f>
        <v>4747.59446790827</v>
      </c>
      <c r="C152" s="99" t="n">
        <v>4</v>
      </c>
      <c r="D152" s="98" t="n">
        <f aca="false">B152*C152</f>
        <v>18990.3778716331</v>
      </c>
      <c r="E152" s="100" t="n">
        <v>1</v>
      </c>
      <c r="F152" s="98" t="n">
        <f aca="false">D152*24</f>
        <v>455769.068919194</v>
      </c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customFormat="false" ht="13.5" hidden="false" customHeight="true" outlineLevel="0" collapsed="false">
      <c r="A153" s="41"/>
      <c r="B153" s="52" t="s">
        <v>140</v>
      </c>
      <c r="C153" s="52"/>
      <c r="D153" s="101"/>
      <c r="E153" s="81"/>
      <c r="F153" s="102" t="n">
        <f aca="false">SUM(F151:F152)</f>
        <v>1126178.35927053</v>
      </c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customFormat="false" ht="13.5" hidden="false" customHeight="true" outlineLevel="0" collapsed="false"/>
    <row r="155" customFormat="false" ht="13.5" hidden="false" customHeight="true" outlineLevel="0" collapsed="false"/>
    <row r="156" customFormat="false" ht="13.5" hidden="false" customHeight="true" outlineLevel="0" collapsed="false"/>
    <row r="157" customFormat="false" ht="13.5" hidden="false" customHeight="true" outlineLevel="0" collapsed="false"/>
    <row r="158" customFormat="false" ht="13.5" hidden="false" customHeight="true" outlineLevel="0" collapsed="false"/>
    <row r="159" customFormat="false" ht="13.5" hidden="false" customHeight="true" outlineLevel="0" collapsed="false"/>
    <row r="160" customFormat="false" ht="13.5" hidden="false" customHeight="true" outlineLevel="0" collapsed="false"/>
    <row r="161" customFormat="false" ht="13.5" hidden="false" customHeight="true" outlineLevel="0" collapsed="false"/>
    <row r="162" customFormat="false" ht="13.5" hidden="false" customHeight="true" outlineLevel="0" collapsed="false"/>
    <row r="163" customFormat="false" ht="13.5" hidden="false" customHeight="true" outlineLevel="0" collapsed="false"/>
    <row r="164" customFormat="false" ht="13.5" hidden="false" customHeight="true" outlineLevel="0" collapsed="false"/>
    <row r="165" customFormat="false" ht="13.5" hidden="false" customHeight="true" outlineLevel="0" collapsed="false"/>
    <row r="166" customFormat="false" ht="13.5" hidden="false" customHeight="true" outlineLevel="0" collapsed="false"/>
    <row r="167" customFormat="false" ht="13.5" hidden="false" customHeight="true" outlineLevel="0" collapsed="false"/>
    <row r="168" customFormat="false" ht="13.5" hidden="false" customHeight="true" outlineLevel="0" collapsed="false"/>
    <row r="169" customFormat="false" ht="13.5" hidden="false" customHeight="true" outlineLevel="0" collapsed="false"/>
    <row r="170" customFormat="false" ht="13.5" hidden="false" customHeight="true" outlineLevel="0" collapsed="false"/>
    <row r="171" customFormat="false" ht="13.5" hidden="false" customHeight="true" outlineLevel="0" collapsed="false"/>
    <row r="172" customFormat="false" ht="13.5" hidden="false" customHeight="true" outlineLevel="0" collapsed="false"/>
    <row r="173" customFormat="false" ht="13.5" hidden="false" customHeight="true" outlineLevel="0" collapsed="false"/>
    <row r="174" customFormat="false" ht="13.5" hidden="false" customHeight="true" outlineLevel="0" collapsed="false"/>
    <row r="175" customFormat="false" ht="13.5" hidden="false" customHeight="true" outlineLevel="0" collapsed="false"/>
    <row r="176" customFormat="false" ht="13.5" hidden="false" customHeight="true" outlineLevel="0" collapsed="false"/>
    <row r="177" customFormat="false" ht="13.5" hidden="false" customHeight="true" outlineLevel="0" collapsed="false"/>
    <row r="178" customFormat="false" ht="13.5" hidden="false" customHeight="true" outlineLevel="0" collapsed="false"/>
    <row r="179" customFormat="false" ht="13.5" hidden="false" customHeight="true" outlineLevel="0" collapsed="false"/>
    <row r="180" customFormat="false" ht="13.5" hidden="false" customHeight="true" outlineLevel="0" collapsed="false"/>
    <row r="181" customFormat="false" ht="13.5" hidden="false" customHeight="true" outlineLevel="0" collapsed="false"/>
    <row r="182" customFormat="false" ht="13.5" hidden="false" customHeight="true" outlineLevel="0" collapsed="false"/>
    <row r="183" customFormat="false" ht="13.5" hidden="false" customHeight="true" outlineLevel="0" collapsed="false"/>
    <row r="184" customFormat="false" ht="13.5" hidden="false" customHeight="true" outlineLevel="0" collapsed="false"/>
    <row r="185" customFormat="false" ht="13.5" hidden="false" customHeight="true" outlineLevel="0" collapsed="false"/>
    <row r="186" customFormat="false" ht="13.5" hidden="false" customHeight="true" outlineLevel="0" collapsed="false"/>
    <row r="187" customFormat="false" ht="13.5" hidden="false" customHeight="true" outlineLevel="0" collapsed="false"/>
    <row r="188" customFormat="false" ht="13.5" hidden="false" customHeight="true" outlineLevel="0" collapsed="false"/>
    <row r="189" customFormat="false" ht="13.5" hidden="false" customHeight="true" outlineLevel="0" collapsed="false"/>
    <row r="190" customFormat="false" ht="13.5" hidden="false" customHeight="true" outlineLevel="0" collapsed="false"/>
    <row r="191" customFormat="false" ht="13.5" hidden="false" customHeight="true" outlineLevel="0" collapsed="false"/>
    <row r="192" customFormat="false" ht="13.5" hidden="false" customHeight="true" outlineLevel="0" collapsed="false"/>
    <row r="193" customFormat="false" ht="13.5" hidden="false" customHeight="true" outlineLevel="0" collapsed="false"/>
    <row r="194" customFormat="false" ht="13.5" hidden="false" customHeight="true" outlineLevel="0" collapsed="false"/>
    <row r="195" customFormat="false" ht="13.5" hidden="false" customHeight="true" outlineLevel="0" collapsed="false"/>
    <row r="196" customFormat="false" ht="13.5" hidden="false" customHeight="true" outlineLevel="0" collapsed="false"/>
    <row r="197" customFormat="false" ht="13.5" hidden="false" customHeight="true" outlineLevel="0" collapsed="false"/>
    <row r="198" customFormat="false" ht="13.5" hidden="false" customHeight="true" outlineLevel="0" collapsed="false"/>
    <row r="199" customFormat="false" ht="13.5" hidden="false" customHeight="true" outlineLevel="0" collapsed="false"/>
    <row r="200" customFormat="false" ht="13.5" hidden="false" customHeight="true" outlineLevel="0" collapsed="false"/>
    <row r="201" customFormat="false" ht="13.5" hidden="false" customHeight="true" outlineLevel="0" collapsed="false"/>
    <row r="202" customFormat="false" ht="13.5" hidden="false" customHeight="true" outlineLevel="0" collapsed="false"/>
    <row r="203" customFormat="false" ht="13.5" hidden="false" customHeight="true" outlineLevel="0" collapsed="false"/>
    <row r="204" customFormat="false" ht="13.5" hidden="false" customHeight="true" outlineLevel="0" collapsed="false"/>
    <row r="205" customFormat="false" ht="13.5" hidden="false" customHeight="true" outlineLevel="0" collapsed="false"/>
    <row r="206" customFormat="false" ht="13.5" hidden="false" customHeight="true" outlineLevel="0" collapsed="false"/>
    <row r="207" customFormat="false" ht="13.5" hidden="false" customHeight="true" outlineLevel="0" collapsed="false"/>
    <row r="208" customFormat="false" ht="13.5" hidden="false" customHeight="true" outlineLevel="0" collapsed="false"/>
    <row r="209" customFormat="false" ht="13.5" hidden="false" customHeight="true" outlineLevel="0" collapsed="false"/>
    <row r="210" customFormat="false" ht="13.5" hidden="false" customHeight="true" outlineLevel="0" collapsed="false"/>
    <row r="211" customFormat="false" ht="13.5" hidden="false" customHeight="true" outlineLevel="0" collapsed="false"/>
    <row r="212" customFormat="false" ht="13.5" hidden="false" customHeight="true" outlineLevel="0" collapsed="false"/>
    <row r="213" customFormat="false" ht="13.5" hidden="false" customHeight="true" outlineLevel="0" collapsed="false"/>
    <row r="214" customFormat="false" ht="13.5" hidden="false" customHeight="true" outlineLevel="0" collapsed="false"/>
    <row r="215" customFormat="false" ht="13.5" hidden="false" customHeight="true" outlineLevel="0" collapsed="false"/>
    <row r="216" customFormat="false" ht="13.5" hidden="false" customHeight="true" outlineLevel="0" collapsed="false"/>
    <row r="217" customFormat="false" ht="13.5" hidden="false" customHeight="true" outlineLevel="0" collapsed="false"/>
    <row r="218" customFormat="false" ht="13.5" hidden="false" customHeight="true" outlineLevel="0" collapsed="false"/>
    <row r="219" customFormat="false" ht="13.5" hidden="false" customHeight="true" outlineLevel="0" collapsed="false"/>
    <row r="220" customFormat="false" ht="13.5" hidden="false" customHeight="true" outlineLevel="0" collapsed="false"/>
    <row r="221" customFormat="false" ht="13.5" hidden="false" customHeight="true" outlineLevel="0" collapsed="false"/>
    <row r="222" customFormat="false" ht="13.5" hidden="false" customHeight="true" outlineLevel="0" collapsed="false"/>
    <row r="223" customFormat="false" ht="13.5" hidden="false" customHeight="true" outlineLevel="0" collapsed="false"/>
    <row r="224" customFormat="false" ht="13.5" hidden="false" customHeight="true" outlineLevel="0" collapsed="false"/>
    <row r="225" customFormat="false" ht="13.5" hidden="false" customHeight="true" outlineLevel="0" collapsed="false"/>
    <row r="226" customFormat="false" ht="13.5" hidden="false" customHeight="true" outlineLevel="0" collapsed="false"/>
    <row r="227" customFormat="false" ht="13.5" hidden="false" customHeight="true" outlineLevel="0" collapsed="false"/>
    <row r="228" customFormat="false" ht="13.5" hidden="false" customHeight="true" outlineLevel="0" collapsed="false"/>
    <row r="229" customFormat="false" ht="13.5" hidden="false" customHeight="true" outlineLevel="0" collapsed="false"/>
    <row r="230" customFormat="false" ht="13.5" hidden="false" customHeight="true" outlineLevel="0" collapsed="false"/>
    <row r="231" customFormat="false" ht="13.5" hidden="false" customHeight="true" outlineLevel="0" collapsed="false"/>
    <row r="232" customFormat="false" ht="13.5" hidden="false" customHeight="true" outlineLevel="0" collapsed="false"/>
    <row r="233" customFormat="false" ht="13.5" hidden="false" customHeight="true" outlineLevel="0" collapsed="false"/>
    <row r="234" customFormat="false" ht="13.5" hidden="false" customHeight="true" outlineLevel="0" collapsed="false"/>
    <row r="235" customFormat="false" ht="13.5" hidden="false" customHeight="true" outlineLevel="0" collapsed="false"/>
    <row r="236" customFormat="false" ht="13.5" hidden="false" customHeight="true" outlineLevel="0" collapsed="false"/>
    <row r="237" customFormat="false" ht="13.5" hidden="false" customHeight="true" outlineLevel="0" collapsed="false"/>
    <row r="238" customFormat="false" ht="13.5" hidden="false" customHeight="true" outlineLevel="0" collapsed="false"/>
    <row r="239" customFormat="false" ht="13.5" hidden="false" customHeight="true" outlineLevel="0" collapsed="false"/>
    <row r="240" customFormat="false" ht="13.5" hidden="false" customHeight="true" outlineLevel="0" collapsed="false"/>
    <row r="241" customFormat="false" ht="13.5" hidden="false" customHeight="true" outlineLevel="0" collapsed="false"/>
    <row r="242" customFormat="false" ht="13.5" hidden="false" customHeight="true" outlineLevel="0" collapsed="false"/>
    <row r="243" customFormat="false" ht="13.5" hidden="false" customHeight="true" outlineLevel="0" collapsed="false"/>
    <row r="244" customFormat="false" ht="13.5" hidden="false" customHeight="true" outlineLevel="0" collapsed="false"/>
    <row r="245" customFormat="false" ht="13.5" hidden="false" customHeight="true" outlineLevel="0" collapsed="false"/>
    <row r="246" customFormat="false" ht="13.5" hidden="false" customHeight="true" outlineLevel="0" collapsed="false"/>
    <row r="247" customFormat="false" ht="13.5" hidden="false" customHeight="true" outlineLevel="0" collapsed="false"/>
    <row r="248" customFormat="false" ht="13.5" hidden="false" customHeight="true" outlineLevel="0" collapsed="false"/>
    <row r="249" customFormat="false" ht="13.5" hidden="false" customHeight="true" outlineLevel="0" collapsed="false"/>
    <row r="250" customFormat="false" ht="13.5" hidden="false" customHeight="true" outlineLevel="0" collapsed="false"/>
    <row r="251" customFormat="false" ht="13.5" hidden="false" customHeight="true" outlineLevel="0" collapsed="false"/>
    <row r="252" customFormat="false" ht="13.5" hidden="false" customHeight="true" outlineLevel="0" collapsed="false"/>
    <row r="253" customFormat="false" ht="13.5" hidden="false" customHeight="true" outlineLevel="0" collapsed="false"/>
    <row r="254" customFormat="false" ht="13.5" hidden="false" customHeight="true" outlineLevel="0" collapsed="false"/>
    <row r="255" customFormat="false" ht="13.5" hidden="false" customHeight="true" outlineLevel="0" collapsed="false"/>
    <row r="256" customFormat="false" ht="13.5" hidden="false" customHeight="true" outlineLevel="0" collapsed="false"/>
    <row r="257" customFormat="false" ht="13.5" hidden="false" customHeight="true" outlineLevel="0" collapsed="false"/>
    <row r="258" customFormat="false" ht="13.5" hidden="false" customHeight="true" outlineLevel="0" collapsed="false"/>
    <row r="259" customFormat="false" ht="13.5" hidden="false" customHeight="true" outlineLevel="0" collapsed="false"/>
    <row r="260" customFormat="false" ht="13.5" hidden="false" customHeight="true" outlineLevel="0" collapsed="false"/>
    <row r="261" customFormat="false" ht="13.5" hidden="false" customHeight="true" outlineLevel="0" collapsed="false"/>
    <row r="262" customFormat="false" ht="13.5" hidden="false" customHeight="true" outlineLevel="0" collapsed="false"/>
    <row r="263" customFormat="false" ht="13.5" hidden="false" customHeight="true" outlineLevel="0" collapsed="false"/>
    <row r="264" customFormat="false" ht="13.5" hidden="false" customHeight="true" outlineLevel="0" collapsed="false"/>
    <row r="265" customFormat="false" ht="13.5" hidden="false" customHeight="true" outlineLevel="0" collapsed="false"/>
    <row r="266" customFormat="false" ht="13.5" hidden="false" customHeight="true" outlineLevel="0" collapsed="false"/>
    <row r="267" customFormat="false" ht="13.5" hidden="false" customHeight="true" outlineLevel="0" collapsed="false"/>
    <row r="268" customFormat="false" ht="13.5" hidden="false" customHeight="true" outlineLevel="0" collapsed="false"/>
    <row r="269" customFormat="false" ht="13.5" hidden="false" customHeight="true" outlineLevel="0" collapsed="false"/>
    <row r="270" customFormat="false" ht="13.5" hidden="false" customHeight="true" outlineLevel="0" collapsed="false"/>
    <row r="271" customFormat="false" ht="13.5" hidden="false" customHeight="true" outlineLevel="0" collapsed="false"/>
    <row r="272" customFormat="false" ht="13.5" hidden="false" customHeight="true" outlineLevel="0" collapsed="false"/>
    <row r="273" customFormat="false" ht="13.5" hidden="false" customHeight="true" outlineLevel="0" collapsed="false"/>
    <row r="274" customFormat="false" ht="13.5" hidden="false" customHeight="true" outlineLevel="0" collapsed="false"/>
    <row r="275" customFormat="false" ht="13.5" hidden="false" customHeight="true" outlineLevel="0" collapsed="false"/>
    <row r="276" customFormat="false" ht="13.5" hidden="false" customHeight="true" outlineLevel="0" collapsed="false"/>
    <row r="277" customFormat="false" ht="13.5" hidden="false" customHeight="true" outlineLevel="0" collapsed="false"/>
    <row r="278" customFormat="false" ht="13.5" hidden="false" customHeight="true" outlineLevel="0" collapsed="false"/>
    <row r="279" customFormat="false" ht="13.5" hidden="false" customHeight="true" outlineLevel="0" collapsed="false"/>
    <row r="280" customFormat="false" ht="13.5" hidden="false" customHeight="true" outlineLevel="0" collapsed="false"/>
    <row r="281" customFormat="false" ht="13.5" hidden="false" customHeight="true" outlineLevel="0" collapsed="false"/>
    <row r="282" customFormat="false" ht="13.5" hidden="false" customHeight="true" outlineLevel="0" collapsed="false"/>
    <row r="283" customFormat="false" ht="13.5" hidden="false" customHeight="true" outlineLevel="0" collapsed="false"/>
    <row r="284" customFormat="false" ht="13.5" hidden="false" customHeight="true" outlineLevel="0" collapsed="false"/>
    <row r="285" customFormat="false" ht="13.5" hidden="false" customHeight="true" outlineLevel="0" collapsed="false"/>
    <row r="286" customFormat="false" ht="13.5" hidden="false" customHeight="true" outlineLevel="0" collapsed="false"/>
    <row r="287" customFormat="false" ht="13.5" hidden="false" customHeight="true" outlineLevel="0" collapsed="false"/>
    <row r="288" customFormat="false" ht="13.5" hidden="false" customHeight="true" outlineLevel="0" collapsed="false"/>
    <row r="289" customFormat="false" ht="13.5" hidden="false" customHeight="true" outlineLevel="0" collapsed="false"/>
    <row r="290" customFormat="false" ht="13.5" hidden="false" customHeight="true" outlineLevel="0" collapsed="false"/>
    <row r="291" customFormat="false" ht="13.5" hidden="false" customHeight="true" outlineLevel="0" collapsed="false"/>
    <row r="292" customFormat="false" ht="13.5" hidden="false" customHeight="true" outlineLevel="0" collapsed="false"/>
    <row r="293" customFormat="false" ht="13.5" hidden="false" customHeight="true" outlineLevel="0" collapsed="false"/>
    <row r="294" customFormat="false" ht="13.5" hidden="false" customHeight="true" outlineLevel="0" collapsed="false"/>
    <row r="295" customFormat="false" ht="13.5" hidden="false" customHeight="true" outlineLevel="0" collapsed="false"/>
    <row r="296" customFormat="false" ht="13.5" hidden="false" customHeight="true" outlineLevel="0" collapsed="false"/>
    <row r="297" customFormat="false" ht="13.5" hidden="false" customHeight="true" outlineLevel="0" collapsed="false"/>
    <row r="298" customFormat="false" ht="13.5" hidden="false" customHeight="true" outlineLevel="0" collapsed="false"/>
    <row r="299" customFormat="false" ht="13.5" hidden="false" customHeight="true" outlineLevel="0" collapsed="false"/>
    <row r="300" customFormat="false" ht="13.5" hidden="false" customHeight="true" outlineLevel="0" collapsed="false"/>
    <row r="301" customFormat="false" ht="13.5" hidden="false" customHeight="true" outlineLevel="0" collapsed="false"/>
    <row r="302" customFormat="false" ht="13.5" hidden="false" customHeight="true" outlineLevel="0" collapsed="false"/>
    <row r="303" customFormat="false" ht="13.5" hidden="false" customHeight="true" outlineLevel="0" collapsed="false"/>
    <row r="304" customFormat="false" ht="13.5" hidden="false" customHeight="true" outlineLevel="0" collapsed="false"/>
    <row r="305" customFormat="false" ht="13.5" hidden="false" customHeight="true" outlineLevel="0" collapsed="false"/>
    <row r="306" customFormat="false" ht="13.5" hidden="false" customHeight="true" outlineLevel="0" collapsed="false"/>
    <row r="307" customFormat="false" ht="13.5" hidden="false" customHeight="true" outlineLevel="0" collapsed="false"/>
    <row r="308" customFormat="false" ht="13.5" hidden="false" customHeight="true" outlineLevel="0" collapsed="false"/>
    <row r="309" customFormat="false" ht="13.5" hidden="false" customHeight="true" outlineLevel="0" collapsed="false"/>
    <row r="310" customFormat="false" ht="13.5" hidden="false" customHeight="true" outlineLevel="0" collapsed="false"/>
    <row r="311" customFormat="false" ht="13.5" hidden="false" customHeight="true" outlineLevel="0" collapsed="false"/>
    <row r="312" customFormat="false" ht="13.5" hidden="false" customHeight="true" outlineLevel="0" collapsed="false"/>
    <row r="313" customFormat="false" ht="13.5" hidden="false" customHeight="true" outlineLevel="0" collapsed="false"/>
    <row r="314" customFormat="false" ht="13.5" hidden="false" customHeight="true" outlineLevel="0" collapsed="false"/>
    <row r="315" customFormat="false" ht="13.5" hidden="false" customHeight="true" outlineLevel="0" collapsed="false"/>
    <row r="316" customFormat="false" ht="13.5" hidden="false" customHeight="true" outlineLevel="0" collapsed="false"/>
    <row r="317" customFormat="false" ht="13.5" hidden="false" customHeight="true" outlineLevel="0" collapsed="false"/>
    <row r="318" customFormat="false" ht="13.5" hidden="false" customHeight="true" outlineLevel="0" collapsed="false"/>
    <row r="319" customFormat="false" ht="13.5" hidden="false" customHeight="true" outlineLevel="0" collapsed="false"/>
    <row r="320" customFormat="false" ht="13.5" hidden="false" customHeight="true" outlineLevel="0" collapsed="false"/>
    <row r="321" customFormat="false" ht="13.5" hidden="false" customHeight="true" outlineLevel="0" collapsed="false"/>
    <row r="322" customFormat="false" ht="13.5" hidden="false" customHeight="true" outlineLevel="0" collapsed="false"/>
    <row r="323" customFormat="false" ht="13.5" hidden="false" customHeight="true" outlineLevel="0" collapsed="false"/>
    <row r="324" customFormat="false" ht="13.5" hidden="false" customHeight="true" outlineLevel="0" collapsed="false"/>
    <row r="325" customFormat="false" ht="13.5" hidden="false" customHeight="true" outlineLevel="0" collapsed="false"/>
    <row r="326" customFormat="false" ht="13.5" hidden="false" customHeight="true" outlineLevel="0" collapsed="false"/>
    <row r="327" customFormat="false" ht="13.5" hidden="false" customHeight="true" outlineLevel="0" collapsed="false"/>
    <row r="328" customFormat="false" ht="13.5" hidden="false" customHeight="true" outlineLevel="0" collapsed="false"/>
    <row r="329" customFormat="false" ht="13.5" hidden="false" customHeight="true" outlineLevel="0" collapsed="false"/>
    <row r="330" customFormat="false" ht="13.5" hidden="false" customHeight="true" outlineLevel="0" collapsed="false"/>
    <row r="331" customFormat="false" ht="13.5" hidden="false" customHeight="true" outlineLevel="0" collapsed="false"/>
    <row r="332" customFormat="false" ht="13.5" hidden="false" customHeight="true" outlineLevel="0" collapsed="false"/>
    <row r="333" customFormat="false" ht="13.5" hidden="false" customHeight="true" outlineLevel="0" collapsed="false"/>
    <row r="334" customFormat="false" ht="13.5" hidden="false" customHeight="true" outlineLevel="0" collapsed="false"/>
    <row r="335" customFormat="false" ht="13.5" hidden="false" customHeight="true" outlineLevel="0" collapsed="false"/>
    <row r="336" customFormat="false" ht="13.5" hidden="false" customHeight="true" outlineLevel="0" collapsed="false"/>
    <row r="337" customFormat="false" ht="13.5" hidden="false" customHeight="true" outlineLevel="0" collapsed="false"/>
    <row r="338" customFormat="false" ht="13.5" hidden="false" customHeight="true" outlineLevel="0" collapsed="false"/>
    <row r="339" customFormat="false" ht="13.5" hidden="false" customHeight="true" outlineLevel="0" collapsed="false"/>
    <row r="340" customFormat="false" ht="13.5" hidden="false" customHeight="true" outlineLevel="0" collapsed="false"/>
    <row r="341" customFormat="false" ht="13.5" hidden="false" customHeight="true" outlineLevel="0" collapsed="false"/>
    <row r="342" customFormat="false" ht="13.5" hidden="false" customHeight="true" outlineLevel="0" collapsed="false"/>
    <row r="343" customFormat="false" ht="13.5" hidden="false" customHeight="true" outlineLevel="0" collapsed="false"/>
    <row r="344" customFormat="false" ht="13.5" hidden="false" customHeight="true" outlineLevel="0" collapsed="false"/>
    <row r="345" customFormat="false" ht="13.5" hidden="false" customHeight="true" outlineLevel="0" collapsed="false"/>
    <row r="346" customFormat="false" ht="13.5" hidden="false" customHeight="true" outlineLevel="0" collapsed="false"/>
    <row r="347" customFormat="false" ht="13.5" hidden="false" customHeight="true" outlineLevel="0" collapsed="false"/>
    <row r="348" customFormat="false" ht="13.5" hidden="false" customHeight="true" outlineLevel="0" collapsed="false"/>
    <row r="349" customFormat="false" ht="13.5" hidden="false" customHeight="true" outlineLevel="0" collapsed="false"/>
    <row r="350" customFormat="false" ht="13.5" hidden="false" customHeight="true" outlineLevel="0" collapsed="false"/>
    <row r="351" customFormat="false" ht="13.5" hidden="false" customHeight="true" outlineLevel="0" collapsed="false"/>
    <row r="352" customFormat="false" ht="13.5" hidden="false" customHeight="true" outlineLevel="0" collapsed="false"/>
    <row r="353" customFormat="false" ht="13.5" hidden="false" customHeight="true" outlineLevel="0" collapsed="false"/>
    <row r="354" customFormat="false" ht="13.5" hidden="false" customHeight="true" outlineLevel="0" collapsed="false"/>
    <row r="355" customFormat="false" ht="13.5" hidden="false" customHeight="true" outlineLevel="0" collapsed="false"/>
    <row r="356" customFormat="false" ht="13.5" hidden="false" customHeight="true" outlineLevel="0" collapsed="false"/>
    <row r="357" customFormat="false" ht="13.5" hidden="false" customHeight="true" outlineLevel="0" collapsed="false"/>
    <row r="358" customFormat="false" ht="13.5" hidden="false" customHeight="true" outlineLevel="0" collapsed="false"/>
    <row r="359" customFormat="false" ht="13.5" hidden="false" customHeight="true" outlineLevel="0" collapsed="false"/>
    <row r="360" customFormat="false" ht="13.5" hidden="false" customHeight="true" outlineLevel="0" collapsed="false"/>
    <row r="361" customFormat="false" ht="13.5" hidden="false" customHeight="true" outlineLevel="0" collapsed="false"/>
    <row r="362" customFormat="false" ht="13.5" hidden="false" customHeight="true" outlineLevel="0" collapsed="false"/>
    <row r="363" customFormat="false" ht="13.5" hidden="false" customHeight="true" outlineLevel="0" collapsed="false"/>
    <row r="364" customFormat="false" ht="13.5" hidden="false" customHeight="true" outlineLevel="0" collapsed="false"/>
    <row r="365" customFormat="false" ht="13.5" hidden="false" customHeight="true" outlineLevel="0" collapsed="false"/>
    <row r="366" customFormat="false" ht="13.5" hidden="false" customHeight="true" outlineLevel="0" collapsed="false"/>
    <row r="367" customFormat="false" ht="13.5" hidden="false" customHeight="true" outlineLevel="0" collapsed="false"/>
    <row r="368" customFormat="false" ht="13.5" hidden="false" customHeight="true" outlineLevel="0" collapsed="false"/>
    <row r="369" customFormat="false" ht="13.5" hidden="false" customHeight="true" outlineLevel="0" collapsed="false"/>
    <row r="370" customFormat="false" ht="13.5" hidden="false" customHeight="true" outlineLevel="0" collapsed="false"/>
    <row r="371" customFormat="false" ht="13.5" hidden="false" customHeight="true" outlineLevel="0" collapsed="false"/>
    <row r="372" customFormat="false" ht="13.5" hidden="false" customHeight="true" outlineLevel="0" collapsed="false"/>
    <row r="373" customFormat="false" ht="13.5" hidden="false" customHeight="true" outlineLevel="0" collapsed="false"/>
    <row r="374" customFormat="false" ht="13.5" hidden="false" customHeight="true" outlineLevel="0" collapsed="false"/>
    <row r="375" customFormat="false" ht="13.5" hidden="false" customHeight="true" outlineLevel="0" collapsed="false"/>
    <row r="376" customFormat="false" ht="13.5" hidden="false" customHeight="true" outlineLevel="0" collapsed="false"/>
    <row r="377" customFormat="false" ht="13.5" hidden="false" customHeight="true" outlineLevel="0" collapsed="false"/>
    <row r="378" customFormat="false" ht="13.5" hidden="false" customHeight="true" outlineLevel="0" collapsed="false"/>
    <row r="379" customFormat="false" ht="13.5" hidden="false" customHeight="true" outlineLevel="0" collapsed="false"/>
    <row r="380" customFormat="false" ht="13.5" hidden="false" customHeight="true" outlineLevel="0" collapsed="false"/>
    <row r="381" customFormat="false" ht="13.5" hidden="false" customHeight="true" outlineLevel="0" collapsed="false"/>
    <row r="382" customFormat="false" ht="13.5" hidden="false" customHeight="true" outlineLevel="0" collapsed="false"/>
    <row r="383" customFormat="false" ht="13.5" hidden="false" customHeight="true" outlineLevel="0" collapsed="false"/>
    <row r="384" customFormat="false" ht="13.5" hidden="false" customHeight="true" outlineLevel="0" collapsed="false"/>
    <row r="385" customFormat="false" ht="13.5" hidden="false" customHeight="true" outlineLevel="0" collapsed="false"/>
    <row r="386" customFormat="false" ht="13.5" hidden="false" customHeight="true" outlineLevel="0" collapsed="false"/>
    <row r="387" customFormat="false" ht="13.5" hidden="false" customHeight="true" outlineLevel="0" collapsed="false"/>
    <row r="388" customFormat="false" ht="13.5" hidden="false" customHeight="true" outlineLevel="0" collapsed="false"/>
    <row r="389" customFormat="false" ht="13.5" hidden="false" customHeight="true" outlineLevel="0" collapsed="false"/>
    <row r="390" customFormat="false" ht="13.5" hidden="false" customHeight="true" outlineLevel="0" collapsed="false"/>
    <row r="391" customFormat="false" ht="13.5" hidden="false" customHeight="true" outlineLevel="0" collapsed="false"/>
    <row r="392" customFormat="false" ht="13.5" hidden="false" customHeight="true" outlineLevel="0" collapsed="false"/>
    <row r="393" customFormat="false" ht="13.5" hidden="false" customHeight="true" outlineLevel="0" collapsed="false"/>
    <row r="394" customFormat="false" ht="13.5" hidden="false" customHeight="true" outlineLevel="0" collapsed="false"/>
    <row r="395" customFormat="false" ht="13.5" hidden="false" customHeight="true" outlineLevel="0" collapsed="false"/>
    <row r="396" customFormat="false" ht="13.5" hidden="false" customHeight="true" outlineLevel="0" collapsed="false"/>
    <row r="397" customFormat="false" ht="13.5" hidden="false" customHeight="true" outlineLevel="0" collapsed="false"/>
    <row r="398" customFormat="false" ht="13.5" hidden="false" customHeight="true" outlineLevel="0" collapsed="false"/>
    <row r="399" customFormat="false" ht="13.5" hidden="false" customHeight="true" outlineLevel="0" collapsed="false"/>
    <row r="400" customFormat="false" ht="13.5" hidden="false" customHeight="true" outlineLevel="0" collapsed="false"/>
    <row r="401" customFormat="false" ht="13.5" hidden="false" customHeight="true" outlineLevel="0" collapsed="false"/>
    <row r="402" customFormat="false" ht="13.5" hidden="false" customHeight="true" outlineLevel="0" collapsed="false"/>
    <row r="403" customFormat="false" ht="13.5" hidden="false" customHeight="true" outlineLevel="0" collapsed="false"/>
    <row r="404" customFormat="false" ht="13.5" hidden="false" customHeight="true" outlineLevel="0" collapsed="false"/>
    <row r="405" customFormat="false" ht="13.5" hidden="false" customHeight="true" outlineLevel="0" collapsed="false"/>
    <row r="406" customFormat="false" ht="13.5" hidden="false" customHeight="true" outlineLevel="0" collapsed="false"/>
    <row r="407" customFormat="false" ht="13.5" hidden="false" customHeight="true" outlineLevel="0" collapsed="false"/>
    <row r="408" customFormat="false" ht="13.5" hidden="false" customHeight="true" outlineLevel="0" collapsed="false"/>
    <row r="409" customFormat="false" ht="13.5" hidden="false" customHeight="true" outlineLevel="0" collapsed="false"/>
    <row r="410" customFormat="false" ht="13.5" hidden="false" customHeight="true" outlineLevel="0" collapsed="false"/>
    <row r="411" customFormat="false" ht="13.5" hidden="false" customHeight="true" outlineLevel="0" collapsed="false"/>
    <row r="412" customFormat="false" ht="13.5" hidden="false" customHeight="true" outlineLevel="0" collapsed="false"/>
    <row r="413" customFormat="false" ht="13.5" hidden="false" customHeight="true" outlineLevel="0" collapsed="false"/>
    <row r="414" customFormat="false" ht="13.5" hidden="false" customHeight="true" outlineLevel="0" collapsed="false"/>
    <row r="415" customFormat="false" ht="13.5" hidden="false" customHeight="true" outlineLevel="0" collapsed="false"/>
    <row r="416" customFormat="false" ht="13.5" hidden="false" customHeight="true" outlineLevel="0" collapsed="false"/>
    <row r="417" customFormat="false" ht="13.5" hidden="false" customHeight="true" outlineLevel="0" collapsed="false"/>
    <row r="418" customFormat="false" ht="13.5" hidden="false" customHeight="true" outlineLevel="0" collapsed="false"/>
    <row r="419" customFormat="false" ht="13.5" hidden="false" customHeight="true" outlineLevel="0" collapsed="false"/>
    <row r="420" customFormat="false" ht="13.5" hidden="false" customHeight="true" outlineLevel="0" collapsed="false"/>
    <row r="421" customFormat="false" ht="13.5" hidden="false" customHeight="true" outlineLevel="0" collapsed="false"/>
    <row r="422" customFormat="false" ht="13.5" hidden="false" customHeight="true" outlineLevel="0" collapsed="false"/>
    <row r="423" customFormat="false" ht="13.5" hidden="false" customHeight="true" outlineLevel="0" collapsed="false"/>
    <row r="424" customFormat="false" ht="13.5" hidden="false" customHeight="true" outlineLevel="0" collapsed="false"/>
    <row r="425" customFormat="false" ht="13.5" hidden="false" customHeight="true" outlineLevel="0" collapsed="false"/>
    <row r="426" customFormat="false" ht="13.5" hidden="false" customHeight="true" outlineLevel="0" collapsed="false"/>
    <row r="427" customFormat="false" ht="13.5" hidden="false" customHeight="true" outlineLevel="0" collapsed="false"/>
    <row r="428" customFormat="false" ht="13.5" hidden="false" customHeight="true" outlineLevel="0" collapsed="false"/>
    <row r="429" customFormat="false" ht="13.5" hidden="false" customHeight="true" outlineLevel="0" collapsed="false"/>
    <row r="430" customFormat="false" ht="13.5" hidden="false" customHeight="true" outlineLevel="0" collapsed="false"/>
    <row r="431" customFormat="false" ht="13.5" hidden="false" customHeight="true" outlineLevel="0" collapsed="false"/>
    <row r="432" customFormat="false" ht="13.5" hidden="false" customHeight="true" outlineLevel="0" collapsed="false"/>
    <row r="433" customFormat="false" ht="13.5" hidden="false" customHeight="true" outlineLevel="0" collapsed="false"/>
    <row r="434" customFormat="false" ht="13.5" hidden="false" customHeight="true" outlineLevel="0" collapsed="false"/>
    <row r="435" customFormat="false" ht="13.5" hidden="false" customHeight="true" outlineLevel="0" collapsed="false"/>
    <row r="436" customFormat="false" ht="13.5" hidden="false" customHeight="true" outlineLevel="0" collapsed="false"/>
    <row r="437" customFormat="false" ht="13.5" hidden="false" customHeight="true" outlineLevel="0" collapsed="false"/>
    <row r="438" customFormat="false" ht="13.5" hidden="false" customHeight="true" outlineLevel="0" collapsed="false"/>
    <row r="439" customFormat="false" ht="13.5" hidden="false" customHeight="true" outlineLevel="0" collapsed="false"/>
    <row r="440" customFormat="false" ht="13.5" hidden="false" customHeight="true" outlineLevel="0" collapsed="false"/>
    <row r="441" customFormat="false" ht="13.5" hidden="false" customHeight="true" outlineLevel="0" collapsed="false"/>
    <row r="442" customFormat="false" ht="13.5" hidden="false" customHeight="true" outlineLevel="0" collapsed="false"/>
    <row r="443" customFormat="false" ht="13.5" hidden="false" customHeight="true" outlineLevel="0" collapsed="false"/>
    <row r="444" customFormat="false" ht="13.5" hidden="false" customHeight="true" outlineLevel="0" collapsed="false"/>
    <row r="445" customFormat="false" ht="13.5" hidden="false" customHeight="true" outlineLevel="0" collapsed="false"/>
    <row r="446" customFormat="false" ht="13.5" hidden="false" customHeight="true" outlineLevel="0" collapsed="false"/>
    <row r="447" customFormat="false" ht="13.5" hidden="false" customHeight="true" outlineLevel="0" collapsed="false"/>
    <row r="448" customFormat="false" ht="13.5" hidden="false" customHeight="true" outlineLevel="0" collapsed="false"/>
    <row r="449" customFormat="false" ht="13.5" hidden="false" customHeight="true" outlineLevel="0" collapsed="false"/>
    <row r="450" customFormat="false" ht="13.5" hidden="false" customHeight="true" outlineLevel="0" collapsed="false"/>
    <row r="451" customFormat="false" ht="13.5" hidden="false" customHeight="true" outlineLevel="0" collapsed="false"/>
    <row r="452" customFormat="false" ht="13.5" hidden="false" customHeight="true" outlineLevel="0" collapsed="false"/>
    <row r="453" customFormat="false" ht="13.5" hidden="false" customHeight="true" outlineLevel="0" collapsed="false"/>
    <row r="454" customFormat="false" ht="13.5" hidden="false" customHeight="true" outlineLevel="0" collapsed="false"/>
    <row r="455" customFormat="false" ht="13.5" hidden="false" customHeight="true" outlineLevel="0" collapsed="false"/>
    <row r="456" customFormat="false" ht="13.5" hidden="false" customHeight="true" outlineLevel="0" collapsed="false"/>
    <row r="457" customFormat="false" ht="13.5" hidden="false" customHeight="true" outlineLevel="0" collapsed="false"/>
    <row r="458" customFormat="false" ht="13.5" hidden="false" customHeight="true" outlineLevel="0" collapsed="false"/>
    <row r="459" customFormat="false" ht="13.5" hidden="false" customHeight="true" outlineLevel="0" collapsed="false"/>
    <row r="460" customFormat="false" ht="13.5" hidden="false" customHeight="true" outlineLevel="0" collapsed="false"/>
    <row r="461" customFormat="false" ht="13.5" hidden="false" customHeight="true" outlineLevel="0" collapsed="false"/>
    <row r="462" customFormat="false" ht="13.5" hidden="false" customHeight="true" outlineLevel="0" collapsed="false"/>
    <row r="463" customFormat="false" ht="13.5" hidden="false" customHeight="true" outlineLevel="0" collapsed="false"/>
    <row r="464" customFormat="false" ht="13.5" hidden="false" customHeight="true" outlineLevel="0" collapsed="false"/>
    <row r="465" customFormat="false" ht="13.5" hidden="false" customHeight="true" outlineLevel="0" collapsed="false"/>
    <row r="466" customFormat="false" ht="13.5" hidden="false" customHeight="true" outlineLevel="0" collapsed="false"/>
    <row r="467" customFormat="false" ht="13.5" hidden="false" customHeight="true" outlineLevel="0" collapsed="false"/>
    <row r="468" customFormat="false" ht="13.5" hidden="false" customHeight="true" outlineLevel="0" collapsed="false"/>
    <row r="469" customFormat="false" ht="13.5" hidden="false" customHeight="true" outlineLevel="0" collapsed="false"/>
    <row r="470" customFormat="false" ht="13.5" hidden="false" customHeight="true" outlineLevel="0" collapsed="false"/>
    <row r="471" customFormat="false" ht="13.5" hidden="false" customHeight="true" outlineLevel="0" collapsed="false"/>
    <row r="472" customFormat="false" ht="13.5" hidden="false" customHeight="true" outlineLevel="0" collapsed="false"/>
    <row r="473" customFormat="false" ht="13.5" hidden="false" customHeight="true" outlineLevel="0" collapsed="false"/>
    <row r="474" customFormat="false" ht="13.5" hidden="false" customHeight="true" outlineLevel="0" collapsed="false"/>
    <row r="475" customFormat="false" ht="13.5" hidden="false" customHeight="true" outlineLevel="0" collapsed="false"/>
    <row r="476" customFormat="false" ht="13.5" hidden="false" customHeight="true" outlineLevel="0" collapsed="false"/>
    <row r="477" customFormat="false" ht="13.5" hidden="false" customHeight="true" outlineLevel="0" collapsed="false"/>
    <row r="478" customFormat="false" ht="13.5" hidden="false" customHeight="true" outlineLevel="0" collapsed="false"/>
    <row r="479" customFormat="false" ht="13.5" hidden="false" customHeight="true" outlineLevel="0" collapsed="false"/>
    <row r="480" customFormat="false" ht="13.5" hidden="false" customHeight="true" outlineLevel="0" collapsed="false"/>
    <row r="481" customFormat="false" ht="13.5" hidden="false" customHeight="true" outlineLevel="0" collapsed="false"/>
    <row r="482" customFormat="false" ht="13.5" hidden="false" customHeight="true" outlineLevel="0" collapsed="false"/>
    <row r="483" customFormat="false" ht="13.5" hidden="false" customHeight="true" outlineLevel="0" collapsed="false"/>
    <row r="484" customFormat="false" ht="13.5" hidden="false" customHeight="true" outlineLevel="0" collapsed="false"/>
    <row r="485" customFormat="false" ht="13.5" hidden="false" customHeight="true" outlineLevel="0" collapsed="false"/>
    <row r="486" customFormat="false" ht="13.5" hidden="false" customHeight="true" outlineLevel="0" collapsed="false"/>
    <row r="487" customFormat="false" ht="13.5" hidden="false" customHeight="true" outlineLevel="0" collapsed="false"/>
    <row r="488" customFormat="false" ht="13.5" hidden="false" customHeight="true" outlineLevel="0" collapsed="false"/>
    <row r="489" customFormat="false" ht="13.5" hidden="false" customHeight="true" outlineLevel="0" collapsed="false"/>
    <row r="490" customFormat="false" ht="13.5" hidden="false" customHeight="true" outlineLevel="0" collapsed="false"/>
    <row r="491" customFormat="false" ht="13.5" hidden="false" customHeight="true" outlineLevel="0" collapsed="false"/>
    <row r="492" customFormat="false" ht="13.5" hidden="false" customHeight="true" outlineLevel="0" collapsed="false"/>
    <row r="493" customFormat="false" ht="13.5" hidden="false" customHeight="true" outlineLevel="0" collapsed="false"/>
    <row r="494" customFormat="false" ht="13.5" hidden="false" customHeight="true" outlineLevel="0" collapsed="false"/>
    <row r="495" customFormat="false" ht="13.5" hidden="false" customHeight="true" outlineLevel="0" collapsed="false"/>
    <row r="496" customFormat="false" ht="13.5" hidden="false" customHeight="true" outlineLevel="0" collapsed="false"/>
    <row r="497" customFormat="false" ht="13.5" hidden="false" customHeight="true" outlineLevel="0" collapsed="false"/>
    <row r="498" customFormat="false" ht="13.5" hidden="false" customHeight="true" outlineLevel="0" collapsed="false"/>
    <row r="499" customFormat="false" ht="13.5" hidden="false" customHeight="true" outlineLevel="0" collapsed="false"/>
    <row r="500" customFormat="false" ht="13.5" hidden="false" customHeight="true" outlineLevel="0" collapsed="false"/>
    <row r="501" customFormat="false" ht="13.5" hidden="false" customHeight="true" outlineLevel="0" collapsed="false"/>
    <row r="502" customFormat="false" ht="13.5" hidden="false" customHeight="true" outlineLevel="0" collapsed="false"/>
    <row r="503" customFormat="false" ht="13.5" hidden="false" customHeight="true" outlineLevel="0" collapsed="false"/>
    <row r="504" customFormat="false" ht="13.5" hidden="false" customHeight="true" outlineLevel="0" collapsed="false"/>
    <row r="505" customFormat="false" ht="13.5" hidden="false" customHeight="true" outlineLevel="0" collapsed="false"/>
    <row r="506" customFormat="false" ht="13.5" hidden="false" customHeight="true" outlineLevel="0" collapsed="false"/>
    <row r="507" customFormat="false" ht="13.5" hidden="false" customHeight="true" outlineLevel="0" collapsed="false"/>
    <row r="508" customFormat="false" ht="13.5" hidden="false" customHeight="true" outlineLevel="0" collapsed="false"/>
    <row r="509" customFormat="false" ht="13.5" hidden="false" customHeight="true" outlineLevel="0" collapsed="false"/>
    <row r="510" customFormat="false" ht="13.5" hidden="false" customHeight="true" outlineLevel="0" collapsed="false"/>
    <row r="511" customFormat="false" ht="13.5" hidden="false" customHeight="true" outlineLevel="0" collapsed="false"/>
    <row r="512" customFormat="false" ht="13.5" hidden="false" customHeight="true" outlineLevel="0" collapsed="false"/>
    <row r="513" customFormat="false" ht="13.5" hidden="false" customHeight="true" outlineLevel="0" collapsed="false"/>
    <row r="514" customFormat="false" ht="13.5" hidden="false" customHeight="true" outlineLevel="0" collapsed="false"/>
    <row r="515" customFormat="false" ht="13.5" hidden="false" customHeight="true" outlineLevel="0" collapsed="false"/>
    <row r="516" customFormat="false" ht="13.5" hidden="false" customHeight="true" outlineLevel="0" collapsed="false"/>
    <row r="517" customFormat="false" ht="13.5" hidden="false" customHeight="true" outlineLevel="0" collapsed="false"/>
    <row r="518" customFormat="false" ht="13.5" hidden="false" customHeight="true" outlineLevel="0" collapsed="false"/>
    <row r="519" customFormat="false" ht="13.5" hidden="false" customHeight="true" outlineLevel="0" collapsed="false"/>
    <row r="520" customFormat="false" ht="13.5" hidden="false" customHeight="true" outlineLevel="0" collapsed="false"/>
    <row r="521" customFormat="false" ht="13.5" hidden="false" customHeight="true" outlineLevel="0" collapsed="false"/>
    <row r="522" customFormat="false" ht="13.5" hidden="false" customHeight="true" outlineLevel="0" collapsed="false"/>
    <row r="523" customFormat="false" ht="13.5" hidden="false" customHeight="true" outlineLevel="0" collapsed="false"/>
    <row r="524" customFormat="false" ht="13.5" hidden="false" customHeight="true" outlineLevel="0" collapsed="false"/>
    <row r="525" customFormat="false" ht="13.5" hidden="false" customHeight="true" outlineLevel="0" collapsed="false"/>
    <row r="526" customFormat="false" ht="13.5" hidden="false" customHeight="true" outlineLevel="0" collapsed="false"/>
    <row r="527" customFormat="false" ht="13.5" hidden="false" customHeight="true" outlineLevel="0" collapsed="false"/>
    <row r="528" customFormat="false" ht="13.5" hidden="false" customHeight="true" outlineLevel="0" collapsed="false"/>
    <row r="529" customFormat="false" ht="13.5" hidden="false" customHeight="true" outlineLevel="0" collapsed="false"/>
    <row r="530" customFormat="false" ht="13.5" hidden="false" customHeight="true" outlineLevel="0" collapsed="false"/>
    <row r="531" customFormat="false" ht="13.5" hidden="false" customHeight="true" outlineLevel="0" collapsed="false"/>
    <row r="532" customFormat="false" ht="13.5" hidden="false" customHeight="true" outlineLevel="0" collapsed="false"/>
    <row r="533" customFormat="false" ht="13.5" hidden="false" customHeight="true" outlineLevel="0" collapsed="false"/>
    <row r="534" customFormat="false" ht="13.5" hidden="false" customHeight="true" outlineLevel="0" collapsed="false"/>
    <row r="535" customFormat="false" ht="13.5" hidden="false" customHeight="true" outlineLevel="0" collapsed="false"/>
    <row r="536" customFormat="false" ht="13.5" hidden="false" customHeight="true" outlineLevel="0" collapsed="false"/>
    <row r="537" customFormat="false" ht="13.5" hidden="false" customHeight="true" outlineLevel="0" collapsed="false"/>
    <row r="538" customFormat="false" ht="13.5" hidden="false" customHeight="true" outlineLevel="0" collapsed="false"/>
    <row r="539" customFormat="false" ht="13.5" hidden="false" customHeight="true" outlineLevel="0" collapsed="false"/>
    <row r="540" customFormat="false" ht="13.5" hidden="false" customHeight="true" outlineLevel="0" collapsed="false"/>
    <row r="541" customFormat="false" ht="13.5" hidden="false" customHeight="true" outlineLevel="0" collapsed="false"/>
    <row r="542" customFormat="false" ht="13.5" hidden="false" customHeight="true" outlineLevel="0" collapsed="false"/>
    <row r="543" customFormat="false" ht="13.5" hidden="false" customHeight="true" outlineLevel="0" collapsed="false"/>
    <row r="544" customFormat="false" ht="13.5" hidden="false" customHeight="true" outlineLevel="0" collapsed="false"/>
    <row r="545" customFormat="false" ht="13.5" hidden="false" customHeight="true" outlineLevel="0" collapsed="false"/>
    <row r="546" customFormat="false" ht="13.5" hidden="false" customHeight="true" outlineLevel="0" collapsed="false"/>
    <row r="547" customFormat="false" ht="13.5" hidden="false" customHeight="true" outlineLevel="0" collapsed="false"/>
    <row r="548" customFormat="false" ht="13.5" hidden="false" customHeight="true" outlineLevel="0" collapsed="false"/>
    <row r="549" customFormat="false" ht="13.5" hidden="false" customHeight="true" outlineLevel="0" collapsed="false"/>
    <row r="550" customFormat="false" ht="13.5" hidden="false" customHeight="true" outlineLevel="0" collapsed="false"/>
    <row r="551" customFormat="false" ht="13.5" hidden="false" customHeight="true" outlineLevel="0" collapsed="false"/>
    <row r="552" customFormat="false" ht="13.5" hidden="false" customHeight="true" outlineLevel="0" collapsed="false"/>
    <row r="553" customFormat="false" ht="13.5" hidden="false" customHeight="true" outlineLevel="0" collapsed="false"/>
    <row r="554" customFormat="false" ht="13.5" hidden="false" customHeight="true" outlineLevel="0" collapsed="false"/>
    <row r="555" customFormat="false" ht="13.5" hidden="false" customHeight="true" outlineLevel="0" collapsed="false"/>
    <row r="556" customFormat="false" ht="13.5" hidden="false" customHeight="true" outlineLevel="0" collapsed="false"/>
    <row r="557" customFormat="false" ht="13.5" hidden="false" customHeight="true" outlineLevel="0" collapsed="false"/>
    <row r="558" customFormat="false" ht="13.5" hidden="false" customHeight="true" outlineLevel="0" collapsed="false"/>
    <row r="559" customFormat="false" ht="13.5" hidden="false" customHeight="true" outlineLevel="0" collapsed="false"/>
    <row r="560" customFormat="false" ht="13.5" hidden="false" customHeight="true" outlineLevel="0" collapsed="false"/>
    <row r="561" customFormat="false" ht="13.5" hidden="false" customHeight="true" outlineLevel="0" collapsed="false"/>
    <row r="562" customFormat="false" ht="13.5" hidden="false" customHeight="true" outlineLevel="0" collapsed="false"/>
    <row r="563" customFormat="false" ht="13.5" hidden="false" customHeight="true" outlineLevel="0" collapsed="false"/>
    <row r="564" customFormat="false" ht="13.5" hidden="false" customHeight="true" outlineLevel="0" collapsed="false"/>
    <row r="565" customFormat="false" ht="13.5" hidden="false" customHeight="true" outlineLevel="0" collapsed="false"/>
    <row r="566" customFormat="false" ht="13.5" hidden="false" customHeight="true" outlineLevel="0" collapsed="false"/>
    <row r="567" customFormat="false" ht="13.5" hidden="false" customHeight="true" outlineLevel="0" collapsed="false"/>
    <row r="568" customFormat="false" ht="13.5" hidden="false" customHeight="true" outlineLevel="0" collapsed="false"/>
    <row r="569" customFormat="false" ht="13.5" hidden="false" customHeight="true" outlineLevel="0" collapsed="false"/>
    <row r="570" customFormat="false" ht="13.5" hidden="false" customHeight="true" outlineLevel="0" collapsed="false"/>
    <row r="571" customFormat="false" ht="13.5" hidden="false" customHeight="true" outlineLevel="0" collapsed="false"/>
    <row r="572" customFormat="false" ht="13.5" hidden="false" customHeight="true" outlineLevel="0" collapsed="false"/>
    <row r="573" customFormat="false" ht="13.5" hidden="false" customHeight="true" outlineLevel="0" collapsed="false"/>
    <row r="574" customFormat="false" ht="13.5" hidden="false" customHeight="true" outlineLevel="0" collapsed="false"/>
    <row r="575" customFormat="false" ht="13.5" hidden="false" customHeight="true" outlineLevel="0" collapsed="false"/>
    <row r="576" customFormat="false" ht="13.5" hidden="false" customHeight="true" outlineLevel="0" collapsed="false"/>
    <row r="577" customFormat="false" ht="13.5" hidden="false" customHeight="true" outlineLevel="0" collapsed="false"/>
    <row r="578" customFormat="false" ht="13.5" hidden="false" customHeight="true" outlineLevel="0" collapsed="false"/>
    <row r="579" customFormat="false" ht="13.5" hidden="false" customHeight="true" outlineLevel="0" collapsed="false"/>
    <row r="580" customFormat="false" ht="13.5" hidden="false" customHeight="true" outlineLevel="0" collapsed="false"/>
    <row r="581" customFormat="false" ht="13.5" hidden="false" customHeight="true" outlineLevel="0" collapsed="false"/>
    <row r="582" customFormat="false" ht="13.5" hidden="false" customHeight="true" outlineLevel="0" collapsed="false"/>
    <row r="583" customFormat="false" ht="13.5" hidden="false" customHeight="true" outlineLevel="0" collapsed="false"/>
    <row r="584" customFormat="false" ht="13.5" hidden="false" customHeight="true" outlineLevel="0" collapsed="false"/>
    <row r="585" customFormat="false" ht="13.5" hidden="false" customHeight="true" outlineLevel="0" collapsed="false"/>
    <row r="586" customFormat="false" ht="13.5" hidden="false" customHeight="true" outlineLevel="0" collapsed="false"/>
    <row r="587" customFormat="false" ht="13.5" hidden="false" customHeight="true" outlineLevel="0" collapsed="false"/>
    <row r="588" customFormat="false" ht="13.5" hidden="false" customHeight="true" outlineLevel="0" collapsed="false"/>
    <row r="589" customFormat="false" ht="13.5" hidden="false" customHeight="true" outlineLevel="0" collapsed="false"/>
    <row r="590" customFormat="false" ht="13.5" hidden="false" customHeight="true" outlineLevel="0" collapsed="false"/>
    <row r="591" customFormat="false" ht="13.5" hidden="false" customHeight="true" outlineLevel="0" collapsed="false"/>
    <row r="592" customFormat="false" ht="13.5" hidden="false" customHeight="true" outlineLevel="0" collapsed="false"/>
    <row r="593" customFormat="false" ht="13.5" hidden="false" customHeight="true" outlineLevel="0" collapsed="false"/>
    <row r="594" customFormat="false" ht="13.5" hidden="false" customHeight="true" outlineLevel="0" collapsed="false"/>
    <row r="595" customFormat="false" ht="13.5" hidden="false" customHeight="true" outlineLevel="0" collapsed="false"/>
    <row r="596" customFormat="false" ht="13.5" hidden="false" customHeight="true" outlineLevel="0" collapsed="false"/>
    <row r="597" customFormat="false" ht="13.5" hidden="false" customHeight="true" outlineLevel="0" collapsed="false"/>
    <row r="598" customFormat="false" ht="13.5" hidden="false" customHeight="true" outlineLevel="0" collapsed="false"/>
    <row r="599" customFormat="false" ht="13.5" hidden="false" customHeight="true" outlineLevel="0" collapsed="false"/>
    <row r="600" customFormat="false" ht="13.5" hidden="false" customHeight="true" outlineLevel="0" collapsed="false"/>
    <row r="601" customFormat="false" ht="13.5" hidden="false" customHeight="true" outlineLevel="0" collapsed="false"/>
    <row r="602" customFormat="false" ht="13.5" hidden="false" customHeight="true" outlineLevel="0" collapsed="false"/>
    <row r="603" customFormat="false" ht="13.5" hidden="false" customHeight="true" outlineLevel="0" collapsed="false"/>
    <row r="604" customFormat="false" ht="13.5" hidden="false" customHeight="true" outlineLevel="0" collapsed="false"/>
    <row r="605" customFormat="false" ht="13.5" hidden="false" customHeight="true" outlineLevel="0" collapsed="false"/>
    <row r="606" customFormat="false" ht="13.5" hidden="false" customHeight="true" outlineLevel="0" collapsed="false"/>
    <row r="607" customFormat="false" ht="13.5" hidden="false" customHeight="true" outlineLevel="0" collapsed="false"/>
    <row r="608" customFormat="false" ht="13.5" hidden="false" customHeight="true" outlineLevel="0" collapsed="false"/>
    <row r="609" customFormat="false" ht="13.5" hidden="false" customHeight="true" outlineLevel="0" collapsed="false"/>
    <row r="610" customFormat="false" ht="13.5" hidden="false" customHeight="true" outlineLevel="0" collapsed="false"/>
    <row r="611" customFormat="false" ht="13.5" hidden="false" customHeight="true" outlineLevel="0" collapsed="false"/>
    <row r="612" customFormat="false" ht="13.5" hidden="false" customHeight="true" outlineLevel="0" collapsed="false"/>
    <row r="613" customFormat="false" ht="13.5" hidden="false" customHeight="true" outlineLevel="0" collapsed="false"/>
    <row r="614" customFormat="false" ht="13.5" hidden="false" customHeight="true" outlineLevel="0" collapsed="false"/>
    <row r="615" customFormat="false" ht="13.5" hidden="false" customHeight="true" outlineLevel="0" collapsed="false"/>
    <row r="616" customFormat="false" ht="13.5" hidden="false" customHeight="true" outlineLevel="0" collapsed="false"/>
    <row r="617" customFormat="false" ht="13.5" hidden="false" customHeight="true" outlineLevel="0" collapsed="false"/>
    <row r="618" customFormat="false" ht="13.5" hidden="false" customHeight="true" outlineLevel="0" collapsed="false"/>
    <row r="619" customFormat="false" ht="13.5" hidden="false" customHeight="true" outlineLevel="0" collapsed="false"/>
    <row r="620" customFormat="false" ht="13.5" hidden="false" customHeight="true" outlineLevel="0" collapsed="false"/>
    <row r="621" customFormat="false" ht="13.5" hidden="false" customHeight="true" outlineLevel="0" collapsed="false"/>
    <row r="622" customFormat="false" ht="13.5" hidden="false" customHeight="true" outlineLevel="0" collapsed="false"/>
    <row r="623" customFormat="false" ht="13.5" hidden="false" customHeight="true" outlineLevel="0" collapsed="false"/>
    <row r="624" customFormat="false" ht="13.5" hidden="false" customHeight="true" outlineLevel="0" collapsed="false"/>
    <row r="625" customFormat="false" ht="13.5" hidden="false" customHeight="true" outlineLevel="0" collapsed="false"/>
    <row r="626" customFormat="false" ht="13.5" hidden="false" customHeight="true" outlineLevel="0" collapsed="false"/>
    <row r="627" customFormat="false" ht="13.5" hidden="false" customHeight="true" outlineLevel="0" collapsed="false"/>
    <row r="628" customFormat="false" ht="13.5" hidden="false" customHeight="true" outlineLevel="0" collapsed="false"/>
    <row r="629" customFormat="false" ht="13.5" hidden="false" customHeight="true" outlineLevel="0" collapsed="false"/>
    <row r="630" customFormat="false" ht="13.5" hidden="false" customHeight="true" outlineLevel="0" collapsed="false"/>
    <row r="631" customFormat="false" ht="13.5" hidden="false" customHeight="true" outlineLevel="0" collapsed="false"/>
    <row r="632" customFormat="false" ht="13.5" hidden="false" customHeight="true" outlineLevel="0" collapsed="false"/>
    <row r="633" customFormat="false" ht="13.5" hidden="false" customHeight="true" outlineLevel="0" collapsed="false"/>
    <row r="634" customFormat="false" ht="13.5" hidden="false" customHeight="true" outlineLevel="0" collapsed="false"/>
    <row r="635" customFormat="false" ht="13.5" hidden="false" customHeight="true" outlineLevel="0" collapsed="false"/>
    <row r="636" customFormat="false" ht="13.5" hidden="false" customHeight="true" outlineLevel="0" collapsed="false"/>
    <row r="637" customFormat="false" ht="13.5" hidden="false" customHeight="true" outlineLevel="0" collapsed="false"/>
    <row r="638" customFormat="false" ht="13.5" hidden="false" customHeight="true" outlineLevel="0" collapsed="false"/>
    <row r="639" customFormat="false" ht="13.5" hidden="false" customHeight="true" outlineLevel="0" collapsed="false"/>
    <row r="640" customFormat="false" ht="13.5" hidden="false" customHeight="true" outlineLevel="0" collapsed="false"/>
    <row r="641" customFormat="false" ht="13.5" hidden="false" customHeight="true" outlineLevel="0" collapsed="false"/>
    <row r="642" customFormat="false" ht="13.5" hidden="false" customHeight="true" outlineLevel="0" collapsed="false"/>
    <row r="643" customFormat="false" ht="13.5" hidden="false" customHeight="true" outlineLevel="0" collapsed="false"/>
    <row r="644" customFormat="false" ht="13.5" hidden="false" customHeight="true" outlineLevel="0" collapsed="false"/>
    <row r="645" customFormat="false" ht="13.5" hidden="false" customHeight="true" outlineLevel="0" collapsed="false"/>
    <row r="646" customFormat="false" ht="13.5" hidden="false" customHeight="true" outlineLevel="0" collapsed="false"/>
    <row r="647" customFormat="false" ht="13.5" hidden="false" customHeight="true" outlineLevel="0" collapsed="false"/>
    <row r="648" customFormat="false" ht="13.5" hidden="false" customHeight="true" outlineLevel="0" collapsed="false"/>
    <row r="649" customFormat="false" ht="13.5" hidden="false" customHeight="true" outlineLevel="0" collapsed="false"/>
    <row r="650" customFormat="false" ht="13.5" hidden="false" customHeight="true" outlineLevel="0" collapsed="false"/>
    <row r="651" customFormat="false" ht="13.5" hidden="false" customHeight="true" outlineLevel="0" collapsed="false"/>
    <row r="652" customFormat="false" ht="13.5" hidden="false" customHeight="true" outlineLevel="0" collapsed="false"/>
    <row r="653" customFormat="false" ht="13.5" hidden="false" customHeight="true" outlineLevel="0" collapsed="false"/>
    <row r="654" customFormat="false" ht="13.5" hidden="false" customHeight="true" outlineLevel="0" collapsed="false"/>
    <row r="655" customFormat="false" ht="13.5" hidden="false" customHeight="true" outlineLevel="0" collapsed="false"/>
    <row r="656" customFormat="false" ht="13.5" hidden="false" customHeight="true" outlineLevel="0" collapsed="false"/>
    <row r="657" customFormat="false" ht="13.5" hidden="false" customHeight="true" outlineLevel="0" collapsed="false"/>
    <row r="658" customFormat="false" ht="13.5" hidden="false" customHeight="true" outlineLevel="0" collapsed="false"/>
    <row r="659" customFormat="false" ht="13.5" hidden="false" customHeight="true" outlineLevel="0" collapsed="false"/>
    <row r="660" customFormat="false" ht="13.5" hidden="false" customHeight="true" outlineLevel="0" collapsed="false"/>
    <row r="661" customFormat="false" ht="13.5" hidden="false" customHeight="true" outlineLevel="0" collapsed="false"/>
    <row r="662" customFormat="false" ht="13.5" hidden="false" customHeight="true" outlineLevel="0" collapsed="false"/>
    <row r="663" customFormat="false" ht="13.5" hidden="false" customHeight="true" outlineLevel="0" collapsed="false"/>
    <row r="664" customFormat="false" ht="13.5" hidden="false" customHeight="true" outlineLevel="0" collapsed="false"/>
    <row r="665" customFormat="false" ht="13.5" hidden="false" customHeight="true" outlineLevel="0" collapsed="false"/>
    <row r="666" customFormat="false" ht="13.5" hidden="false" customHeight="true" outlineLevel="0" collapsed="false"/>
    <row r="667" customFormat="false" ht="13.5" hidden="false" customHeight="true" outlineLevel="0" collapsed="false"/>
    <row r="668" customFormat="false" ht="13.5" hidden="false" customHeight="true" outlineLevel="0" collapsed="false"/>
    <row r="669" customFormat="false" ht="13.5" hidden="false" customHeight="true" outlineLevel="0" collapsed="false"/>
    <row r="670" customFormat="false" ht="13.5" hidden="false" customHeight="true" outlineLevel="0" collapsed="false"/>
    <row r="671" customFormat="false" ht="13.5" hidden="false" customHeight="true" outlineLevel="0" collapsed="false"/>
    <row r="672" customFormat="false" ht="13.5" hidden="false" customHeight="true" outlineLevel="0" collapsed="false"/>
    <row r="673" customFormat="false" ht="13.5" hidden="false" customHeight="true" outlineLevel="0" collapsed="false"/>
    <row r="674" customFormat="false" ht="13.5" hidden="false" customHeight="true" outlineLevel="0" collapsed="false"/>
    <row r="675" customFormat="false" ht="13.5" hidden="false" customHeight="true" outlineLevel="0" collapsed="false"/>
    <row r="676" customFormat="false" ht="13.5" hidden="false" customHeight="true" outlineLevel="0" collapsed="false"/>
    <row r="677" customFormat="false" ht="13.5" hidden="false" customHeight="true" outlineLevel="0" collapsed="false"/>
    <row r="678" customFormat="false" ht="13.5" hidden="false" customHeight="true" outlineLevel="0" collapsed="false"/>
    <row r="679" customFormat="false" ht="13.5" hidden="false" customHeight="true" outlineLevel="0" collapsed="false"/>
    <row r="680" customFormat="false" ht="13.5" hidden="false" customHeight="true" outlineLevel="0" collapsed="false"/>
    <row r="681" customFormat="false" ht="13.5" hidden="false" customHeight="true" outlineLevel="0" collapsed="false"/>
    <row r="682" customFormat="false" ht="13.5" hidden="false" customHeight="true" outlineLevel="0" collapsed="false"/>
    <row r="683" customFormat="false" ht="13.5" hidden="false" customHeight="true" outlineLevel="0" collapsed="false"/>
    <row r="684" customFormat="false" ht="13.5" hidden="false" customHeight="true" outlineLevel="0" collapsed="false"/>
    <row r="685" customFormat="false" ht="13.5" hidden="false" customHeight="true" outlineLevel="0" collapsed="false"/>
    <row r="686" customFormat="false" ht="13.5" hidden="false" customHeight="true" outlineLevel="0" collapsed="false"/>
    <row r="687" customFormat="false" ht="13.5" hidden="false" customHeight="true" outlineLevel="0" collapsed="false"/>
    <row r="688" customFormat="false" ht="13.5" hidden="false" customHeight="true" outlineLevel="0" collapsed="false"/>
    <row r="689" customFormat="false" ht="13.5" hidden="false" customHeight="true" outlineLevel="0" collapsed="false"/>
    <row r="690" customFormat="false" ht="13.5" hidden="false" customHeight="true" outlineLevel="0" collapsed="false"/>
    <row r="691" customFormat="false" ht="13.5" hidden="false" customHeight="true" outlineLevel="0" collapsed="false"/>
    <row r="692" customFormat="false" ht="13.5" hidden="false" customHeight="true" outlineLevel="0" collapsed="false"/>
    <row r="693" customFormat="false" ht="13.5" hidden="false" customHeight="true" outlineLevel="0" collapsed="false"/>
    <row r="694" customFormat="false" ht="13.5" hidden="false" customHeight="true" outlineLevel="0" collapsed="false"/>
    <row r="695" customFormat="false" ht="13.5" hidden="false" customHeight="true" outlineLevel="0" collapsed="false"/>
    <row r="696" customFormat="false" ht="13.5" hidden="false" customHeight="true" outlineLevel="0" collapsed="false"/>
    <row r="697" customFormat="false" ht="13.5" hidden="false" customHeight="true" outlineLevel="0" collapsed="false"/>
    <row r="698" customFormat="false" ht="13.5" hidden="false" customHeight="true" outlineLevel="0" collapsed="false"/>
    <row r="699" customFormat="false" ht="13.5" hidden="false" customHeight="true" outlineLevel="0" collapsed="false"/>
    <row r="700" customFormat="false" ht="13.5" hidden="false" customHeight="true" outlineLevel="0" collapsed="false"/>
    <row r="701" customFormat="false" ht="13.5" hidden="false" customHeight="true" outlineLevel="0" collapsed="false"/>
    <row r="702" customFormat="false" ht="13.5" hidden="false" customHeight="true" outlineLevel="0" collapsed="false"/>
    <row r="703" customFormat="false" ht="13.5" hidden="false" customHeight="true" outlineLevel="0" collapsed="false"/>
    <row r="704" customFormat="false" ht="13.5" hidden="false" customHeight="true" outlineLevel="0" collapsed="false"/>
    <row r="705" customFormat="false" ht="13.5" hidden="false" customHeight="true" outlineLevel="0" collapsed="false"/>
    <row r="706" customFormat="false" ht="13.5" hidden="false" customHeight="true" outlineLevel="0" collapsed="false"/>
    <row r="707" customFormat="false" ht="13.5" hidden="false" customHeight="true" outlineLevel="0" collapsed="false"/>
    <row r="708" customFormat="false" ht="13.5" hidden="false" customHeight="true" outlineLevel="0" collapsed="false"/>
    <row r="709" customFormat="false" ht="13.5" hidden="false" customHeight="true" outlineLevel="0" collapsed="false"/>
    <row r="710" customFormat="false" ht="13.5" hidden="false" customHeight="true" outlineLevel="0" collapsed="false"/>
    <row r="711" customFormat="false" ht="13.5" hidden="false" customHeight="true" outlineLevel="0" collapsed="false"/>
    <row r="712" customFormat="false" ht="13.5" hidden="false" customHeight="true" outlineLevel="0" collapsed="false"/>
    <row r="713" customFormat="false" ht="13.5" hidden="false" customHeight="true" outlineLevel="0" collapsed="false"/>
    <row r="714" customFormat="false" ht="13.5" hidden="false" customHeight="true" outlineLevel="0" collapsed="false"/>
    <row r="715" customFormat="false" ht="13.5" hidden="false" customHeight="true" outlineLevel="0" collapsed="false"/>
    <row r="716" customFormat="false" ht="13.5" hidden="false" customHeight="true" outlineLevel="0" collapsed="false"/>
    <row r="717" customFormat="false" ht="13.5" hidden="false" customHeight="true" outlineLevel="0" collapsed="false"/>
    <row r="718" customFormat="false" ht="13.5" hidden="false" customHeight="true" outlineLevel="0" collapsed="false"/>
    <row r="719" customFormat="false" ht="13.5" hidden="false" customHeight="true" outlineLevel="0" collapsed="false"/>
    <row r="720" customFormat="false" ht="13.5" hidden="false" customHeight="true" outlineLevel="0" collapsed="false"/>
    <row r="721" customFormat="false" ht="13.5" hidden="false" customHeight="true" outlineLevel="0" collapsed="false"/>
    <row r="722" customFormat="false" ht="13.5" hidden="false" customHeight="true" outlineLevel="0" collapsed="false"/>
    <row r="723" customFormat="false" ht="13.5" hidden="false" customHeight="true" outlineLevel="0" collapsed="false"/>
    <row r="724" customFormat="false" ht="13.5" hidden="false" customHeight="true" outlineLevel="0" collapsed="false"/>
    <row r="725" customFormat="false" ht="13.5" hidden="false" customHeight="true" outlineLevel="0" collapsed="false"/>
    <row r="726" customFormat="false" ht="13.5" hidden="false" customHeight="true" outlineLevel="0" collapsed="false"/>
    <row r="727" customFormat="false" ht="13.5" hidden="false" customHeight="true" outlineLevel="0" collapsed="false"/>
    <row r="728" customFormat="false" ht="13.5" hidden="false" customHeight="true" outlineLevel="0" collapsed="false"/>
    <row r="729" customFormat="false" ht="13.5" hidden="false" customHeight="true" outlineLevel="0" collapsed="false"/>
    <row r="730" customFormat="false" ht="13.5" hidden="false" customHeight="true" outlineLevel="0" collapsed="false"/>
    <row r="731" customFormat="false" ht="13.5" hidden="false" customHeight="true" outlineLevel="0" collapsed="false"/>
    <row r="732" customFormat="false" ht="13.5" hidden="false" customHeight="true" outlineLevel="0" collapsed="false"/>
    <row r="733" customFormat="false" ht="13.5" hidden="false" customHeight="true" outlineLevel="0" collapsed="false"/>
    <row r="734" customFormat="false" ht="13.5" hidden="false" customHeight="true" outlineLevel="0" collapsed="false"/>
    <row r="735" customFormat="false" ht="13.5" hidden="false" customHeight="true" outlineLevel="0" collapsed="false"/>
    <row r="736" customFormat="false" ht="13.5" hidden="false" customHeight="true" outlineLevel="0" collapsed="false"/>
    <row r="737" customFormat="false" ht="13.5" hidden="false" customHeight="true" outlineLevel="0" collapsed="false"/>
    <row r="738" customFormat="false" ht="13.5" hidden="false" customHeight="true" outlineLevel="0" collapsed="false"/>
    <row r="739" customFormat="false" ht="13.5" hidden="false" customHeight="true" outlineLevel="0" collapsed="false"/>
    <row r="740" customFormat="false" ht="13.5" hidden="false" customHeight="true" outlineLevel="0" collapsed="false"/>
    <row r="741" customFormat="false" ht="13.5" hidden="false" customHeight="true" outlineLevel="0" collapsed="false"/>
    <row r="742" customFormat="false" ht="13.5" hidden="false" customHeight="true" outlineLevel="0" collapsed="false"/>
    <row r="743" customFormat="false" ht="13.5" hidden="false" customHeight="true" outlineLevel="0" collapsed="false"/>
    <row r="744" customFormat="false" ht="13.5" hidden="false" customHeight="true" outlineLevel="0" collapsed="false"/>
    <row r="745" customFormat="false" ht="13.5" hidden="false" customHeight="true" outlineLevel="0" collapsed="false"/>
    <row r="746" customFormat="false" ht="13.5" hidden="false" customHeight="true" outlineLevel="0" collapsed="false"/>
    <row r="747" customFormat="false" ht="13.5" hidden="false" customHeight="true" outlineLevel="0" collapsed="false"/>
    <row r="748" customFormat="false" ht="13.5" hidden="false" customHeight="true" outlineLevel="0" collapsed="false"/>
    <row r="749" customFormat="false" ht="13.5" hidden="false" customHeight="true" outlineLevel="0" collapsed="false"/>
    <row r="750" customFormat="false" ht="13.5" hidden="false" customHeight="true" outlineLevel="0" collapsed="false"/>
    <row r="751" customFormat="false" ht="13.5" hidden="false" customHeight="true" outlineLevel="0" collapsed="false"/>
    <row r="752" customFormat="false" ht="13.5" hidden="false" customHeight="true" outlineLevel="0" collapsed="false"/>
    <row r="753" customFormat="false" ht="13.5" hidden="false" customHeight="true" outlineLevel="0" collapsed="false"/>
    <row r="754" customFormat="false" ht="13.5" hidden="false" customHeight="true" outlineLevel="0" collapsed="false"/>
    <row r="755" customFormat="false" ht="13.5" hidden="false" customHeight="true" outlineLevel="0" collapsed="false"/>
    <row r="756" customFormat="false" ht="13.5" hidden="false" customHeight="true" outlineLevel="0" collapsed="false"/>
    <row r="757" customFormat="false" ht="13.5" hidden="false" customHeight="true" outlineLevel="0" collapsed="false"/>
    <row r="758" customFormat="false" ht="13.5" hidden="false" customHeight="true" outlineLevel="0" collapsed="false"/>
    <row r="759" customFormat="false" ht="13.5" hidden="false" customHeight="true" outlineLevel="0" collapsed="false"/>
    <row r="760" customFormat="false" ht="13.5" hidden="false" customHeight="true" outlineLevel="0" collapsed="false"/>
    <row r="761" customFormat="false" ht="13.5" hidden="false" customHeight="true" outlineLevel="0" collapsed="false"/>
    <row r="762" customFormat="false" ht="13.5" hidden="false" customHeight="true" outlineLevel="0" collapsed="false"/>
    <row r="763" customFormat="false" ht="13.5" hidden="false" customHeight="true" outlineLevel="0" collapsed="false"/>
    <row r="764" customFormat="false" ht="13.5" hidden="false" customHeight="true" outlineLevel="0" collapsed="false"/>
    <row r="765" customFormat="false" ht="13.5" hidden="false" customHeight="true" outlineLevel="0" collapsed="false"/>
    <row r="766" customFormat="false" ht="13.5" hidden="false" customHeight="true" outlineLevel="0" collapsed="false"/>
    <row r="767" customFormat="false" ht="13.5" hidden="false" customHeight="true" outlineLevel="0" collapsed="false"/>
    <row r="768" customFormat="false" ht="13.5" hidden="false" customHeight="true" outlineLevel="0" collapsed="false"/>
    <row r="769" customFormat="false" ht="13.5" hidden="false" customHeight="true" outlineLevel="0" collapsed="false"/>
    <row r="770" customFormat="false" ht="13.5" hidden="false" customHeight="true" outlineLevel="0" collapsed="false"/>
    <row r="771" customFormat="false" ht="13.5" hidden="false" customHeight="true" outlineLevel="0" collapsed="false"/>
    <row r="772" customFormat="false" ht="13.5" hidden="false" customHeight="true" outlineLevel="0" collapsed="false"/>
    <row r="773" customFormat="false" ht="13.5" hidden="false" customHeight="true" outlineLevel="0" collapsed="false"/>
    <row r="774" customFormat="false" ht="13.5" hidden="false" customHeight="true" outlineLevel="0" collapsed="false"/>
    <row r="775" customFormat="false" ht="13.5" hidden="false" customHeight="true" outlineLevel="0" collapsed="false"/>
    <row r="776" customFormat="false" ht="13.5" hidden="false" customHeight="true" outlineLevel="0" collapsed="false"/>
    <row r="777" customFormat="false" ht="13.5" hidden="false" customHeight="true" outlineLevel="0" collapsed="false"/>
    <row r="778" customFormat="false" ht="13.5" hidden="false" customHeight="true" outlineLevel="0" collapsed="false"/>
    <row r="779" customFormat="false" ht="13.5" hidden="false" customHeight="true" outlineLevel="0" collapsed="false"/>
    <row r="780" customFormat="false" ht="13.5" hidden="false" customHeight="true" outlineLevel="0" collapsed="false"/>
    <row r="781" customFormat="false" ht="13.5" hidden="false" customHeight="true" outlineLevel="0" collapsed="false"/>
    <row r="782" customFormat="false" ht="13.5" hidden="false" customHeight="true" outlineLevel="0" collapsed="false"/>
    <row r="783" customFormat="false" ht="13.5" hidden="false" customHeight="true" outlineLevel="0" collapsed="false"/>
    <row r="784" customFormat="false" ht="13.5" hidden="false" customHeight="true" outlineLevel="0" collapsed="false"/>
    <row r="785" customFormat="false" ht="13.5" hidden="false" customHeight="true" outlineLevel="0" collapsed="false"/>
    <row r="786" customFormat="false" ht="13.5" hidden="false" customHeight="true" outlineLevel="0" collapsed="false"/>
    <row r="787" customFormat="false" ht="13.5" hidden="false" customHeight="true" outlineLevel="0" collapsed="false"/>
    <row r="788" customFormat="false" ht="13.5" hidden="false" customHeight="true" outlineLevel="0" collapsed="false"/>
    <row r="789" customFormat="false" ht="13.5" hidden="false" customHeight="true" outlineLevel="0" collapsed="false"/>
    <row r="790" customFormat="false" ht="13.5" hidden="false" customHeight="true" outlineLevel="0" collapsed="false"/>
    <row r="791" customFormat="false" ht="13.5" hidden="false" customHeight="true" outlineLevel="0" collapsed="false"/>
    <row r="792" customFormat="false" ht="13.5" hidden="false" customHeight="true" outlineLevel="0" collapsed="false"/>
    <row r="793" customFormat="false" ht="13.5" hidden="false" customHeight="true" outlineLevel="0" collapsed="false"/>
    <row r="794" customFormat="false" ht="13.5" hidden="false" customHeight="true" outlineLevel="0" collapsed="false"/>
    <row r="795" customFormat="false" ht="13.5" hidden="false" customHeight="true" outlineLevel="0" collapsed="false"/>
    <row r="796" customFormat="false" ht="13.5" hidden="false" customHeight="true" outlineLevel="0" collapsed="false"/>
    <row r="797" customFormat="false" ht="13.5" hidden="false" customHeight="true" outlineLevel="0" collapsed="false"/>
    <row r="798" customFormat="false" ht="13.5" hidden="false" customHeight="true" outlineLevel="0" collapsed="false"/>
    <row r="799" customFormat="false" ht="13.5" hidden="false" customHeight="true" outlineLevel="0" collapsed="false"/>
    <row r="800" customFormat="false" ht="13.5" hidden="false" customHeight="true" outlineLevel="0" collapsed="false"/>
    <row r="801" customFormat="false" ht="13.5" hidden="false" customHeight="true" outlineLevel="0" collapsed="false"/>
    <row r="802" customFormat="false" ht="13.5" hidden="false" customHeight="true" outlineLevel="0" collapsed="false"/>
    <row r="803" customFormat="false" ht="13.5" hidden="false" customHeight="true" outlineLevel="0" collapsed="false"/>
    <row r="804" customFormat="false" ht="13.5" hidden="false" customHeight="true" outlineLevel="0" collapsed="false"/>
    <row r="805" customFormat="false" ht="13.5" hidden="false" customHeight="true" outlineLevel="0" collapsed="false"/>
    <row r="806" customFormat="false" ht="13.5" hidden="false" customHeight="true" outlineLevel="0" collapsed="false"/>
    <row r="807" customFormat="false" ht="13.5" hidden="false" customHeight="true" outlineLevel="0" collapsed="false"/>
    <row r="808" customFormat="false" ht="13.5" hidden="false" customHeight="true" outlineLevel="0" collapsed="false"/>
    <row r="809" customFormat="false" ht="13.5" hidden="false" customHeight="true" outlineLevel="0" collapsed="false"/>
    <row r="810" customFormat="false" ht="13.5" hidden="false" customHeight="true" outlineLevel="0" collapsed="false"/>
    <row r="811" customFormat="false" ht="13.5" hidden="false" customHeight="true" outlineLevel="0" collapsed="false"/>
    <row r="812" customFormat="false" ht="13.5" hidden="false" customHeight="true" outlineLevel="0" collapsed="false"/>
    <row r="813" customFormat="false" ht="13.5" hidden="false" customHeight="true" outlineLevel="0" collapsed="false"/>
    <row r="814" customFormat="false" ht="13.5" hidden="false" customHeight="true" outlineLevel="0" collapsed="false"/>
    <row r="815" customFormat="false" ht="13.5" hidden="false" customHeight="true" outlineLevel="0" collapsed="false"/>
    <row r="816" customFormat="false" ht="13.5" hidden="false" customHeight="true" outlineLevel="0" collapsed="false"/>
    <row r="817" customFormat="false" ht="13.5" hidden="false" customHeight="true" outlineLevel="0" collapsed="false"/>
    <row r="818" customFormat="false" ht="13.5" hidden="false" customHeight="true" outlineLevel="0" collapsed="false"/>
    <row r="819" customFormat="false" ht="13.5" hidden="false" customHeight="true" outlineLevel="0" collapsed="false"/>
    <row r="820" customFormat="false" ht="13.5" hidden="false" customHeight="true" outlineLevel="0" collapsed="false"/>
    <row r="821" customFormat="false" ht="13.5" hidden="false" customHeight="true" outlineLevel="0" collapsed="false"/>
    <row r="822" customFormat="false" ht="13.5" hidden="false" customHeight="true" outlineLevel="0" collapsed="false"/>
    <row r="823" customFormat="false" ht="13.5" hidden="false" customHeight="true" outlineLevel="0" collapsed="false"/>
    <row r="824" customFormat="false" ht="13.5" hidden="false" customHeight="true" outlineLevel="0" collapsed="false"/>
    <row r="825" customFormat="false" ht="13.5" hidden="false" customHeight="true" outlineLevel="0" collapsed="false"/>
    <row r="826" customFormat="false" ht="13.5" hidden="false" customHeight="true" outlineLevel="0" collapsed="false"/>
    <row r="827" customFormat="false" ht="13.5" hidden="false" customHeight="true" outlineLevel="0" collapsed="false"/>
    <row r="828" customFormat="false" ht="13.5" hidden="false" customHeight="true" outlineLevel="0" collapsed="false"/>
    <row r="829" customFormat="false" ht="13.5" hidden="false" customHeight="true" outlineLevel="0" collapsed="false"/>
    <row r="830" customFormat="false" ht="13.5" hidden="false" customHeight="true" outlineLevel="0" collapsed="false"/>
    <row r="831" customFormat="false" ht="13.5" hidden="false" customHeight="true" outlineLevel="0" collapsed="false"/>
    <row r="832" customFormat="false" ht="13.5" hidden="false" customHeight="true" outlineLevel="0" collapsed="false"/>
    <row r="833" customFormat="false" ht="13.5" hidden="false" customHeight="true" outlineLevel="0" collapsed="false"/>
    <row r="834" customFormat="false" ht="13.5" hidden="false" customHeight="true" outlineLevel="0" collapsed="false"/>
    <row r="835" customFormat="false" ht="13.5" hidden="false" customHeight="true" outlineLevel="0" collapsed="false"/>
    <row r="836" customFormat="false" ht="13.5" hidden="false" customHeight="true" outlineLevel="0" collapsed="false"/>
    <row r="837" customFormat="false" ht="13.5" hidden="false" customHeight="true" outlineLevel="0" collapsed="false"/>
    <row r="838" customFormat="false" ht="13.5" hidden="false" customHeight="true" outlineLevel="0" collapsed="false"/>
    <row r="839" customFormat="false" ht="13.5" hidden="false" customHeight="true" outlineLevel="0" collapsed="false"/>
    <row r="840" customFormat="false" ht="13.5" hidden="false" customHeight="true" outlineLevel="0" collapsed="false"/>
    <row r="841" customFormat="false" ht="13.5" hidden="false" customHeight="true" outlineLevel="0" collapsed="false"/>
    <row r="842" customFormat="false" ht="13.5" hidden="false" customHeight="true" outlineLevel="0" collapsed="false"/>
    <row r="843" customFormat="false" ht="13.5" hidden="false" customHeight="true" outlineLevel="0" collapsed="false"/>
    <row r="844" customFormat="false" ht="13.5" hidden="false" customHeight="true" outlineLevel="0" collapsed="false"/>
    <row r="845" customFormat="false" ht="13.5" hidden="false" customHeight="true" outlineLevel="0" collapsed="false"/>
    <row r="846" customFormat="false" ht="13.5" hidden="false" customHeight="true" outlineLevel="0" collapsed="false"/>
    <row r="847" customFormat="false" ht="13.5" hidden="false" customHeight="true" outlineLevel="0" collapsed="false"/>
    <row r="848" customFormat="false" ht="13.5" hidden="false" customHeight="true" outlineLevel="0" collapsed="false"/>
    <row r="849" customFormat="false" ht="13.5" hidden="false" customHeight="true" outlineLevel="0" collapsed="false"/>
    <row r="850" customFormat="false" ht="13.5" hidden="false" customHeight="true" outlineLevel="0" collapsed="false"/>
    <row r="851" customFormat="false" ht="13.5" hidden="false" customHeight="true" outlineLevel="0" collapsed="false"/>
    <row r="852" customFormat="false" ht="13.5" hidden="false" customHeight="true" outlineLevel="0" collapsed="false"/>
    <row r="853" customFormat="false" ht="13.5" hidden="false" customHeight="true" outlineLevel="0" collapsed="false"/>
    <row r="854" customFormat="false" ht="13.5" hidden="false" customHeight="true" outlineLevel="0" collapsed="false"/>
    <row r="855" customFormat="false" ht="13.5" hidden="false" customHeight="true" outlineLevel="0" collapsed="false"/>
    <row r="856" customFormat="false" ht="13.5" hidden="false" customHeight="true" outlineLevel="0" collapsed="false"/>
    <row r="857" customFormat="false" ht="13.5" hidden="false" customHeight="true" outlineLevel="0" collapsed="false"/>
    <row r="858" customFormat="false" ht="13.5" hidden="false" customHeight="true" outlineLevel="0" collapsed="false"/>
    <row r="859" customFormat="false" ht="13.5" hidden="false" customHeight="true" outlineLevel="0" collapsed="false"/>
    <row r="860" customFormat="false" ht="13.5" hidden="false" customHeight="true" outlineLevel="0" collapsed="false"/>
    <row r="861" customFormat="false" ht="13.5" hidden="false" customHeight="true" outlineLevel="0" collapsed="false"/>
    <row r="862" customFormat="false" ht="13.5" hidden="false" customHeight="true" outlineLevel="0" collapsed="false"/>
    <row r="863" customFormat="false" ht="13.5" hidden="false" customHeight="true" outlineLevel="0" collapsed="false"/>
    <row r="864" customFormat="false" ht="13.5" hidden="false" customHeight="true" outlineLevel="0" collapsed="false"/>
    <row r="865" customFormat="false" ht="13.5" hidden="false" customHeight="true" outlineLevel="0" collapsed="false"/>
    <row r="866" customFormat="false" ht="13.5" hidden="false" customHeight="true" outlineLevel="0" collapsed="false"/>
    <row r="867" customFormat="false" ht="13.5" hidden="false" customHeight="true" outlineLevel="0" collapsed="false"/>
    <row r="868" customFormat="false" ht="13.5" hidden="false" customHeight="true" outlineLevel="0" collapsed="false"/>
    <row r="869" customFormat="false" ht="13.5" hidden="false" customHeight="true" outlineLevel="0" collapsed="false"/>
    <row r="870" customFormat="false" ht="13.5" hidden="false" customHeight="true" outlineLevel="0" collapsed="false"/>
    <row r="871" customFormat="false" ht="13.5" hidden="false" customHeight="true" outlineLevel="0" collapsed="false"/>
    <row r="872" customFormat="false" ht="13.5" hidden="false" customHeight="true" outlineLevel="0" collapsed="false"/>
    <row r="873" customFormat="false" ht="13.5" hidden="false" customHeight="true" outlineLevel="0" collapsed="false"/>
    <row r="874" customFormat="false" ht="13.5" hidden="false" customHeight="true" outlineLevel="0" collapsed="false"/>
    <row r="875" customFormat="false" ht="13.5" hidden="false" customHeight="true" outlineLevel="0" collapsed="false"/>
    <row r="876" customFormat="false" ht="13.5" hidden="false" customHeight="true" outlineLevel="0" collapsed="false"/>
    <row r="877" customFormat="false" ht="13.5" hidden="false" customHeight="true" outlineLevel="0" collapsed="false"/>
    <row r="878" customFormat="false" ht="13.5" hidden="false" customHeight="true" outlineLevel="0" collapsed="false"/>
    <row r="879" customFormat="false" ht="13.5" hidden="false" customHeight="true" outlineLevel="0" collapsed="false"/>
    <row r="880" customFormat="false" ht="13.5" hidden="false" customHeight="true" outlineLevel="0" collapsed="false"/>
    <row r="881" customFormat="false" ht="13.5" hidden="false" customHeight="true" outlineLevel="0" collapsed="false"/>
    <row r="882" customFormat="false" ht="13.5" hidden="false" customHeight="true" outlineLevel="0" collapsed="false"/>
    <row r="883" customFormat="false" ht="13.5" hidden="false" customHeight="true" outlineLevel="0" collapsed="false"/>
    <row r="884" customFormat="false" ht="13.5" hidden="false" customHeight="true" outlineLevel="0" collapsed="false"/>
    <row r="885" customFormat="false" ht="13.5" hidden="false" customHeight="true" outlineLevel="0" collapsed="false"/>
    <row r="886" customFormat="false" ht="13.5" hidden="false" customHeight="true" outlineLevel="0" collapsed="false"/>
    <row r="887" customFormat="false" ht="13.5" hidden="false" customHeight="true" outlineLevel="0" collapsed="false"/>
    <row r="888" customFormat="false" ht="13.5" hidden="false" customHeight="true" outlineLevel="0" collapsed="false"/>
    <row r="889" customFormat="false" ht="13.5" hidden="false" customHeight="true" outlineLevel="0" collapsed="false"/>
    <row r="890" customFormat="false" ht="13.5" hidden="false" customHeight="true" outlineLevel="0" collapsed="false"/>
    <row r="891" customFormat="false" ht="13.5" hidden="false" customHeight="true" outlineLevel="0" collapsed="false"/>
    <row r="892" customFormat="false" ht="13.5" hidden="false" customHeight="true" outlineLevel="0" collapsed="false"/>
    <row r="893" customFormat="false" ht="13.5" hidden="false" customHeight="true" outlineLevel="0" collapsed="false"/>
    <row r="894" customFormat="false" ht="13.5" hidden="false" customHeight="true" outlineLevel="0" collapsed="false"/>
    <row r="895" customFormat="false" ht="13.5" hidden="false" customHeight="true" outlineLevel="0" collapsed="false"/>
    <row r="896" customFormat="false" ht="13.5" hidden="false" customHeight="true" outlineLevel="0" collapsed="false"/>
    <row r="897" customFormat="false" ht="13.5" hidden="false" customHeight="true" outlineLevel="0" collapsed="false"/>
    <row r="898" customFormat="false" ht="13.5" hidden="false" customHeight="true" outlineLevel="0" collapsed="false"/>
    <row r="899" customFormat="false" ht="13.5" hidden="false" customHeight="true" outlineLevel="0" collapsed="false"/>
    <row r="900" customFormat="false" ht="13.5" hidden="false" customHeight="true" outlineLevel="0" collapsed="false"/>
    <row r="901" customFormat="false" ht="13.5" hidden="false" customHeight="true" outlineLevel="0" collapsed="false"/>
    <row r="902" customFormat="false" ht="13.5" hidden="false" customHeight="true" outlineLevel="0" collapsed="false"/>
    <row r="903" customFormat="false" ht="13.5" hidden="false" customHeight="true" outlineLevel="0" collapsed="false"/>
    <row r="904" customFormat="false" ht="13.5" hidden="false" customHeight="true" outlineLevel="0" collapsed="false"/>
    <row r="905" customFormat="false" ht="13.5" hidden="false" customHeight="true" outlineLevel="0" collapsed="false"/>
    <row r="906" customFormat="false" ht="13.5" hidden="false" customHeight="true" outlineLevel="0" collapsed="false"/>
    <row r="907" customFormat="false" ht="13.5" hidden="false" customHeight="true" outlineLevel="0" collapsed="false"/>
    <row r="908" customFormat="false" ht="13.5" hidden="false" customHeight="true" outlineLevel="0" collapsed="false"/>
    <row r="909" customFormat="false" ht="13.5" hidden="false" customHeight="true" outlineLevel="0" collapsed="false"/>
    <row r="910" customFormat="false" ht="13.5" hidden="false" customHeight="true" outlineLevel="0" collapsed="false"/>
    <row r="911" customFormat="false" ht="13.5" hidden="false" customHeight="true" outlineLevel="0" collapsed="false"/>
    <row r="912" customFormat="false" ht="13.5" hidden="false" customHeight="true" outlineLevel="0" collapsed="false"/>
    <row r="913" customFormat="false" ht="13.5" hidden="false" customHeight="true" outlineLevel="0" collapsed="false"/>
    <row r="914" customFormat="false" ht="13.5" hidden="false" customHeight="true" outlineLevel="0" collapsed="false"/>
    <row r="915" customFormat="false" ht="13.5" hidden="false" customHeight="true" outlineLevel="0" collapsed="false"/>
    <row r="916" customFormat="false" ht="13.5" hidden="false" customHeight="true" outlineLevel="0" collapsed="false"/>
    <row r="917" customFormat="false" ht="13.5" hidden="false" customHeight="true" outlineLevel="0" collapsed="false"/>
    <row r="918" customFormat="false" ht="13.5" hidden="false" customHeight="true" outlineLevel="0" collapsed="false"/>
    <row r="919" customFormat="false" ht="13.5" hidden="false" customHeight="true" outlineLevel="0" collapsed="false"/>
    <row r="920" customFormat="false" ht="13.5" hidden="false" customHeight="true" outlineLevel="0" collapsed="false"/>
    <row r="921" customFormat="false" ht="13.5" hidden="false" customHeight="true" outlineLevel="0" collapsed="false"/>
    <row r="922" customFormat="false" ht="13.5" hidden="false" customHeight="true" outlineLevel="0" collapsed="false"/>
    <row r="923" customFormat="false" ht="13.5" hidden="false" customHeight="true" outlineLevel="0" collapsed="false"/>
    <row r="924" customFormat="false" ht="13.5" hidden="false" customHeight="true" outlineLevel="0" collapsed="false"/>
    <row r="925" customFormat="false" ht="13.5" hidden="false" customHeight="true" outlineLevel="0" collapsed="false"/>
    <row r="926" customFormat="false" ht="13.5" hidden="false" customHeight="true" outlineLevel="0" collapsed="false"/>
    <row r="927" customFormat="false" ht="13.5" hidden="false" customHeight="true" outlineLevel="0" collapsed="false"/>
    <row r="928" customFormat="false" ht="13.5" hidden="false" customHeight="true" outlineLevel="0" collapsed="false"/>
    <row r="929" customFormat="false" ht="13.5" hidden="false" customHeight="true" outlineLevel="0" collapsed="false"/>
    <row r="930" customFormat="false" ht="13.5" hidden="false" customHeight="true" outlineLevel="0" collapsed="false"/>
    <row r="931" customFormat="false" ht="13.5" hidden="false" customHeight="true" outlineLevel="0" collapsed="false"/>
    <row r="932" customFormat="false" ht="13.5" hidden="false" customHeight="true" outlineLevel="0" collapsed="false"/>
    <row r="933" customFormat="false" ht="13.5" hidden="false" customHeight="true" outlineLevel="0" collapsed="false"/>
    <row r="934" customFormat="false" ht="13.5" hidden="false" customHeight="true" outlineLevel="0" collapsed="false"/>
    <row r="935" customFormat="false" ht="13.5" hidden="false" customHeight="true" outlineLevel="0" collapsed="false"/>
    <row r="936" customFormat="false" ht="13.5" hidden="false" customHeight="true" outlineLevel="0" collapsed="false"/>
    <row r="937" customFormat="false" ht="13.5" hidden="false" customHeight="true" outlineLevel="0" collapsed="false"/>
    <row r="938" customFormat="false" ht="13.5" hidden="false" customHeight="true" outlineLevel="0" collapsed="false"/>
    <row r="939" customFormat="false" ht="13.5" hidden="false" customHeight="true" outlineLevel="0" collapsed="false"/>
    <row r="940" customFormat="false" ht="13.5" hidden="false" customHeight="true" outlineLevel="0" collapsed="false"/>
    <row r="941" customFormat="false" ht="13.5" hidden="false" customHeight="true" outlineLevel="0" collapsed="false"/>
    <row r="942" customFormat="false" ht="13.5" hidden="false" customHeight="true" outlineLevel="0" collapsed="false"/>
    <row r="943" customFormat="false" ht="13.5" hidden="false" customHeight="true" outlineLevel="0" collapsed="false"/>
    <row r="944" customFormat="false" ht="13.5" hidden="false" customHeight="true" outlineLevel="0" collapsed="false"/>
    <row r="945" customFormat="false" ht="13.5" hidden="false" customHeight="true" outlineLevel="0" collapsed="false"/>
    <row r="946" customFormat="false" ht="13.5" hidden="false" customHeight="true" outlineLevel="0" collapsed="false"/>
    <row r="947" customFormat="false" ht="13.5" hidden="false" customHeight="true" outlineLevel="0" collapsed="false"/>
    <row r="948" customFormat="false" ht="13.5" hidden="false" customHeight="true" outlineLevel="0" collapsed="false"/>
    <row r="949" customFormat="false" ht="13.5" hidden="false" customHeight="true" outlineLevel="0" collapsed="false"/>
    <row r="950" customFormat="false" ht="13.5" hidden="false" customHeight="true" outlineLevel="0" collapsed="false"/>
    <row r="951" customFormat="false" ht="13.5" hidden="false" customHeight="true" outlineLevel="0" collapsed="false"/>
    <row r="952" customFormat="false" ht="13.5" hidden="false" customHeight="true" outlineLevel="0" collapsed="false"/>
    <row r="953" customFormat="false" ht="13.5" hidden="false" customHeight="true" outlineLevel="0" collapsed="false"/>
    <row r="954" customFormat="false" ht="13.5" hidden="false" customHeight="true" outlineLevel="0" collapsed="false"/>
    <row r="955" customFormat="false" ht="13.5" hidden="false" customHeight="true" outlineLevel="0" collapsed="false"/>
    <row r="956" customFormat="false" ht="13.5" hidden="false" customHeight="true" outlineLevel="0" collapsed="false"/>
    <row r="957" customFormat="false" ht="13.5" hidden="false" customHeight="true" outlineLevel="0" collapsed="false"/>
    <row r="958" customFormat="false" ht="13.5" hidden="false" customHeight="true" outlineLevel="0" collapsed="false"/>
    <row r="959" customFormat="false" ht="13.5" hidden="false" customHeight="true" outlineLevel="0" collapsed="false"/>
    <row r="960" customFormat="false" ht="13.5" hidden="false" customHeight="true" outlineLevel="0" collapsed="false"/>
    <row r="961" customFormat="false" ht="13.5" hidden="false" customHeight="true" outlineLevel="0" collapsed="false"/>
    <row r="962" customFormat="false" ht="13.5" hidden="false" customHeight="true" outlineLevel="0" collapsed="false"/>
    <row r="963" customFormat="false" ht="13.5" hidden="false" customHeight="true" outlineLevel="0" collapsed="false"/>
    <row r="964" customFormat="false" ht="13.5" hidden="false" customHeight="true" outlineLevel="0" collapsed="false"/>
    <row r="965" customFormat="false" ht="13.5" hidden="false" customHeight="true" outlineLevel="0" collapsed="false"/>
    <row r="966" customFormat="false" ht="13.5" hidden="false" customHeight="true" outlineLevel="0" collapsed="false"/>
    <row r="967" customFormat="false" ht="13.5" hidden="false" customHeight="true" outlineLevel="0" collapsed="false"/>
    <row r="968" customFormat="false" ht="13.5" hidden="false" customHeight="true" outlineLevel="0" collapsed="false"/>
    <row r="969" customFormat="false" ht="13.5" hidden="false" customHeight="true" outlineLevel="0" collapsed="false"/>
    <row r="970" customFormat="false" ht="13.5" hidden="false" customHeight="true" outlineLevel="0" collapsed="false"/>
    <row r="971" customFormat="false" ht="13.5" hidden="false" customHeight="true" outlineLevel="0" collapsed="false"/>
    <row r="972" customFormat="false" ht="13.5" hidden="false" customHeight="true" outlineLevel="0" collapsed="false"/>
    <row r="973" customFormat="false" ht="13.5" hidden="false" customHeight="true" outlineLevel="0" collapsed="false"/>
    <row r="974" customFormat="false" ht="13.5" hidden="false" customHeight="true" outlineLevel="0" collapsed="false"/>
    <row r="975" customFormat="false" ht="13.5" hidden="false" customHeight="true" outlineLevel="0" collapsed="false"/>
    <row r="976" customFormat="false" ht="13.5" hidden="false" customHeight="true" outlineLevel="0" collapsed="false"/>
    <row r="977" customFormat="false" ht="13.5" hidden="false" customHeight="true" outlineLevel="0" collapsed="false"/>
    <row r="978" customFormat="false" ht="13.5" hidden="false" customHeight="true" outlineLevel="0" collapsed="false"/>
    <row r="979" customFormat="false" ht="13.5" hidden="false" customHeight="true" outlineLevel="0" collapsed="false"/>
    <row r="980" customFormat="false" ht="13.5" hidden="false" customHeight="true" outlineLevel="0" collapsed="false"/>
    <row r="981" customFormat="false" ht="13.5" hidden="false" customHeight="true" outlineLevel="0" collapsed="false"/>
    <row r="982" customFormat="false" ht="13.5" hidden="false" customHeight="true" outlineLevel="0" collapsed="false"/>
    <row r="983" customFormat="false" ht="13.5" hidden="false" customHeight="true" outlineLevel="0" collapsed="false"/>
    <row r="984" customFormat="false" ht="13.5" hidden="false" customHeight="true" outlineLevel="0" collapsed="false"/>
    <row r="985" customFormat="false" ht="13.5" hidden="false" customHeight="true" outlineLevel="0" collapsed="false"/>
    <row r="986" customFormat="false" ht="13.5" hidden="false" customHeight="true" outlineLevel="0" collapsed="false"/>
    <row r="987" customFormat="false" ht="13.5" hidden="false" customHeight="true" outlineLevel="0" collapsed="false"/>
    <row r="988" customFormat="false" ht="13.5" hidden="false" customHeight="true" outlineLevel="0" collapsed="false"/>
    <row r="989" customFormat="false" ht="13.5" hidden="false" customHeight="true" outlineLevel="0" collapsed="false"/>
    <row r="990" customFormat="false" ht="13.5" hidden="false" customHeight="true" outlineLevel="0" collapsed="false"/>
    <row r="991" customFormat="false" ht="13.5" hidden="false" customHeight="true" outlineLevel="0" collapsed="false"/>
    <row r="992" customFormat="false" ht="13.5" hidden="false" customHeight="true" outlineLevel="0" collapsed="false"/>
    <row r="993" customFormat="false" ht="13.5" hidden="false" customHeight="true" outlineLevel="0" collapsed="false"/>
    <row r="994" customFormat="false" ht="13.5" hidden="false" customHeight="true" outlineLevel="0" collapsed="false"/>
    <row r="995" customFormat="false" ht="13.5" hidden="false" customHeight="true" outlineLevel="0" collapsed="false"/>
    <row r="996" customFormat="false" ht="13.5" hidden="false" customHeight="true" outlineLevel="0" collapsed="false"/>
    <row r="997" customFormat="false" ht="13.5" hidden="false" customHeight="true" outlineLevel="0" collapsed="false"/>
    <row r="998" customFormat="false" ht="13.5" hidden="false" customHeight="true" outlineLevel="0" collapsed="false"/>
    <row r="999" customFormat="false" ht="13.5" hidden="false" customHeight="true" outlineLevel="0" collapsed="false"/>
    <row r="1000" customFormat="false" ht="13.5" hidden="false" customHeight="true" outlineLevel="0" collapsed="false"/>
  </sheetData>
  <mergeCells count="5">
    <mergeCell ref="A1:G9"/>
    <mergeCell ref="A10:G10"/>
    <mergeCell ref="B88:C88"/>
    <mergeCell ref="A136:F136"/>
    <mergeCell ref="A148:F148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60" firstPageNumber="0" fitToWidth="1" fitToHeight="1" pageOrder="overThenDown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17" activeCellId="0" sqref="I17"/>
    </sheetView>
  </sheetViews>
  <sheetFormatPr defaultRowHeight="15" zeroHeight="false" outlineLevelRow="0" outlineLevelCol="0"/>
  <cols>
    <col collapsed="false" customWidth="true" hidden="false" outlineLevel="0" max="10" min="1" style="0" width="12.64"/>
    <col collapsed="false" customWidth="true" hidden="false" outlineLevel="0" max="11" min="11" style="0" width="29.59"/>
    <col collapsed="false" customWidth="true" hidden="false" outlineLevel="0" max="1025" min="12" style="0" width="12.64"/>
  </cols>
  <sheetData>
    <row r="1" customFormat="false" ht="15" hidden="false" customHeight="false" outlineLevel="0" collapsed="false">
      <c r="A1" s="103" t="s">
        <v>236</v>
      </c>
      <c r="B1" s="103"/>
      <c r="C1" s="103"/>
      <c r="D1" s="103"/>
      <c r="E1" s="103"/>
      <c r="F1" s="103"/>
    </row>
    <row r="2" customFormat="false" ht="39.55" hidden="false" customHeight="false" outlineLevel="0" collapsed="false">
      <c r="A2" s="104" t="s">
        <v>142</v>
      </c>
      <c r="B2" s="104" t="s">
        <v>143</v>
      </c>
      <c r="C2" s="105" t="s">
        <v>144</v>
      </c>
      <c r="D2" s="105" t="s">
        <v>237</v>
      </c>
      <c r="E2" s="143" t="s">
        <v>146</v>
      </c>
      <c r="F2" s="106" t="s">
        <v>238</v>
      </c>
    </row>
    <row r="3" customFormat="false" ht="46.5" hidden="false" customHeight="false" outlineLevel="0" collapsed="false">
      <c r="A3" s="107" t="n">
        <v>1</v>
      </c>
      <c r="B3" s="108" t="s">
        <v>148</v>
      </c>
      <c r="C3" s="109" t="s">
        <v>239</v>
      </c>
      <c r="D3" s="110" t="n">
        <v>20</v>
      </c>
      <c r="E3" s="111" t="n">
        <v>72.13</v>
      </c>
      <c r="F3" s="111"/>
    </row>
    <row r="4" customFormat="false" ht="37.5" hidden="false" customHeight="false" outlineLevel="0" collapsed="false">
      <c r="A4" s="107" t="n">
        <v>2</v>
      </c>
      <c r="B4" s="108" t="s">
        <v>148</v>
      </c>
      <c r="C4" s="109" t="s">
        <v>240</v>
      </c>
      <c r="D4" s="112" t="n">
        <v>16</v>
      </c>
      <c r="E4" s="111" t="n">
        <v>69.82</v>
      </c>
      <c r="F4" s="111"/>
    </row>
    <row r="5" customFormat="false" ht="37.5" hidden="false" customHeight="false" outlineLevel="0" collapsed="false">
      <c r="A5" s="107" t="n">
        <v>3</v>
      </c>
      <c r="B5" s="108" t="s">
        <v>148</v>
      </c>
      <c r="C5" s="109" t="s">
        <v>241</v>
      </c>
      <c r="D5" s="110" t="n">
        <v>12</v>
      </c>
      <c r="E5" s="111" t="n">
        <v>119.73</v>
      </c>
      <c r="F5" s="111"/>
    </row>
    <row r="6" customFormat="false" ht="37.5" hidden="false" customHeight="false" outlineLevel="0" collapsed="false">
      <c r="A6" s="117" t="n">
        <v>4</v>
      </c>
      <c r="B6" s="108" t="s">
        <v>148</v>
      </c>
      <c r="C6" s="109" t="s">
        <v>242</v>
      </c>
      <c r="D6" s="110" t="n">
        <v>16</v>
      </c>
      <c r="E6" s="111" t="n">
        <v>89</v>
      </c>
      <c r="F6" s="111"/>
    </row>
    <row r="7" customFormat="false" ht="15" hidden="false" customHeight="false" outlineLevel="0" collapsed="false">
      <c r="E7" s="113" t="s">
        <v>152</v>
      </c>
      <c r="F7" s="114" t="n">
        <f aca="false">SUM(F3:F6)</f>
        <v>0</v>
      </c>
    </row>
    <row r="8" customFormat="false" ht="26.85" hidden="false" customHeight="false" outlineLevel="0" collapsed="false">
      <c r="E8" s="115" t="s">
        <v>153</v>
      </c>
      <c r="F8" s="114" t="n">
        <f aca="false">F7/4/24</f>
        <v>0</v>
      </c>
    </row>
    <row r="19" customFormat="false" ht="12.8" hidden="false" customHeight="false" outlineLevel="0" collapsed="false"/>
  </sheetData>
  <mergeCells count="1">
    <mergeCell ref="A1:F1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60" firstPageNumber="0" fitToWidth="1" fitToHeight="1" pageOrder="overThenDown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F92"/>
  <sheetViews>
    <sheetView showFormulas="false" showGridLines="true" showRowColHeaders="true" showZeros="true" rightToLeft="false" tabSelected="false" showOutlineSymbols="true" defaultGridColor="true" view="normal" topLeftCell="A34" colorId="64" zoomScale="100" zoomScaleNormal="100" zoomScalePageLayoutView="100" workbookViewId="0">
      <selection pane="topLeft" activeCell="G46" activeCellId="0" sqref="G46"/>
    </sheetView>
  </sheetViews>
  <sheetFormatPr defaultRowHeight="15" zeroHeight="false" outlineLevelRow="0" outlineLevelCol="0"/>
  <cols>
    <col collapsed="false" customWidth="true" hidden="false" outlineLevel="0" max="1025" min="1" style="0" width="12.64"/>
  </cols>
  <sheetData>
    <row r="1" customFormat="false" ht="15" hidden="false" customHeight="true" outlineLevel="0" collapsed="false">
      <c r="A1" s="144" t="s">
        <v>243</v>
      </c>
      <c r="B1" s="144"/>
      <c r="C1" s="144"/>
      <c r="D1" s="144"/>
      <c r="E1" s="144"/>
      <c r="F1" s="144"/>
    </row>
    <row r="2" customFormat="false" ht="15" hidden="false" customHeight="true" outlineLevel="0" collapsed="false">
      <c r="A2" s="145" t="s">
        <v>244</v>
      </c>
      <c r="B2" s="145"/>
      <c r="C2" s="145"/>
      <c r="D2" s="145"/>
      <c r="E2" s="145"/>
      <c r="F2" s="145"/>
    </row>
    <row r="3" customFormat="false" ht="15" hidden="false" customHeight="true" outlineLevel="0" collapsed="false">
      <c r="A3" s="146" t="s">
        <v>245</v>
      </c>
      <c r="B3" s="146"/>
      <c r="C3" s="146"/>
      <c r="D3" s="146"/>
      <c r="E3" s="146"/>
      <c r="F3" s="146"/>
    </row>
    <row r="4" customFormat="false" ht="19.5" hidden="false" customHeight="true" outlineLevel="0" collapsed="false">
      <c r="A4" s="147" t="s">
        <v>246</v>
      </c>
      <c r="B4" s="147"/>
      <c r="C4" s="147"/>
      <c r="D4" s="147"/>
      <c r="E4" s="147"/>
      <c r="F4" s="147"/>
    </row>
    <row r="5" customFormat="false" ht="12.8" hidden="false" customHeight="true" outlineLevel="0" collapsed="false">
      <c r="A5" s="144" t="s">
        <v>247</v>
      </c>
      <c r="B5" s="144"/>
      <c r="C5" s="144"/>
      <c r="D5" s="144"/>
      <c r="E5" s="144"/>
      <c r="F5" s="144"/>
    </row>
    <row r="6" customFormat="false" ht="12.8" hidden="false" customHeight="true" outlineLevel="0" collapsed="false">
      <c r="A6" s="148" t="s">
        <v>248</v>
      </c>
      <c r="B6" s="148"/>
      <c r="C6" s="148"/>
      <c r="D6" s="148"/>
      <c r="E6" s="148"/>
      <c r="F6" s="148"/>
    </row>
    <row r="7" customFormat="false" ht="12.8" hidden="false" customHeight="true" outlineLevel="0" collapsed="false">
      <c r="A7" s="145" t="s">
        <v>39</v>
      </c>
      <c r="B7" s="145" t="s">
        <v>249</v>
      </c>
      <c r="C7" s="145"/>
      <c r="D7" s="145"/>
      <c r="E7" s="145"/>
      <c r="F7" s="145"/>
    </row>
    <row r="8" customFormat="false" ht="12.8" hidden="false" customHeight="true" outlineLevel="0" collapsed="false">
      <c r="A8" s="146" t="s">
        <v>250</v>
      </c>
      <c r="B8" s="146"/>
      <c r="C8" s="146"/>
      <c r="D8" s="146"/>
      <c r="E8" s="146"/>
      <c r="F8" s="146"/>
    </row>
    <row r="9" customFormat="false" ht="12.8" hidden="false" customHeight="true" outlineLevel="0" collapsed="false">
      <c r="A9" s="149" t="s">
        <v>41</v>
      </c>
      <c r="B9" s="145" t="s">
        <v>251</v>
      </c>
      <c r="C9" s="145"/>
      <c r="D9" s="145"/>
      <c r="E9" s="145"/>
      <c r="F9" s="145"/>
    </row>
    <row r="10" customFormat="false" ht="28.5" hidden="false" customHeight="true" outlineLevel="0" collapsed="false">
      <c r="A10" s="150" t="s">
        <v>252</v>
      </c>
      <c r="B10" s="150"/>
      <c r="C10" s="150"/>
      <c r="D10" s="150"/>
      <c r="E10" s="150"/>
      <c r="F10" s="150"/>
    </row>
    <row r="11" customFormat="false" ht="12.8" hidden="false" customHeight="true" outlineLevel="0" collapsed="false">
      <c r="A11" s="151" t="s">
        <v>253</v>
      </c>
      <c r="B11" s="151"/>
      <c r="C11" s="151"/>
      <c r="D11" s="151"/>
      <c r="E11" s="151"/>
      <c r="F11" s="151"/>
    </row>
    <row r="12" customFormat="false" ht="12.8" hidden="false" customHeight="true" outlineLevel="0" collapsed="false">
      <c r="A12" s="152" t="s">
        <v>254</v>
      </c>
      <c r="B12" s="152"/>
      <c r="C12" s="152"/>
      <c r="D12" s="152"/>
      <c r="E12" s="152"/>
      <c r="F12" s="152"/>
    </row>
    <row r="13" customFormat="false" ht="12.8" hidden="false" customHeight="true" outlineLevel="0" collapsed="false">
      <c r="A13" s="153" t="s">
        <v>67</v>
      </c>
      <c r="B13" s="153" t="s">
        <v>255</v>
      </c>
      <c r="C13" s="153"/>
      <c r="D13" s="153"/>
      <c r="E13" s="153"/>
      <c r="F13" s="153"/>
    </row>
    <row r="14" customFormat="false" ht="12.8" hidden="false" customHeight="true" outlineLevel="0" collapsed="false">
      <c r="A14" s="154" t="s">
        <v>256</v>
      </c>
      <c r="B14" s="154"/>
      <c r="C14" s="154"/>
      <c r="D14" s="154"/>
      <c r="E14" s="154"/>
      <c r="F14" s="154"/>
    </row>
    <row r="15" customFormat="false" ht="12.8" hidden="false" customHeight="false" outlineLevel="0" collapsed="false">
      <c r="A15" s="154"/>
      <c r="B15" s="154"/>
      <c r="C15" s="154"/>
      <c r="D15" s="154"/>
      <c r="E15" s="154"/>
      <c r="F15" s="154"/>
    </row>
    <row r="16" customFormat="false" ht="12.8" hidden="false" customHeight="false" outlineLevel="0" collapsed="false">
      <c r="A16" s="154"/>
      <c r="B16" s="154"/>
      <c r="C16" s="154"/>
      <c r="D16" s="154"/>
      <c r="E16" s="154"/>
      <c r="F16" s="154"/>
    </row>
    <row r="17" customFormat="false" ht="19.5" hidden="false" customHeight="true" outlineLevel="0" collapsed="false">
      <c r="A17" s="154" t="s">
        <v>257</v>
      </c>
      <c r="B17" s="154"/>
      <c r="C17" s="154"/>
      <c r="D17" s="154"/>
      <c r="E17" s="154"/>
      <c r="F17" s="154"/>
    </row>
    <row r="18" customFormat="false" ht="19.5" hidden="false" customHeight="true" outlineLevel="0" collapsed="false">
      <c r="A18" s="154" t="s">
        <v>258</v>
      </c>
      <c r="B18" s="154"/>
      <c r="C18" s="154"/>
      <c r="D18" s="154"/>
      <c r="E18" s="154"/>
      <c r="F18" s="154"/>
    </row>
    <row r="19" customFormat="false" ht="12.8" hidden="false" customHeight="false" outlineLevel="0" collapsed="false">
      <c r="A19" s="155" t="s">
        <v>259</v>
      </c>
      <c r="B19" s="155"/>
      <c r="C19" s="155"/>
      <c r="D19" s="155"/>
      <c r="E19" s="155"/>
      <c r="F19" s="155"/>
    </row>
    <row r="20" customFormat="false" ht="15" hidden="false" customHeight="false" outlineLevel="0" collapsed="false">
      <c r="A20" s="156" t="s">
        <v>39</v>
      </c>
      <c r="B20" s="156" t="s">
        <v>260</v>
      </c>
      <c r="C20" s="156"/>
      <c r="D20" s="156"/>
      <c r="E20" s="156"/>
      <c r="F20" s="156"/>
    </row>
    <row r="21" customFormat="false" ht="15" hidden="false" customHeight="false" outlineLevel="0" collapsed="false">
      <c r="A21" s="157" t="s">
        <v>261</v>
      </c>
      <c r="B21" s="157"/>
      <c r="C21" s="157"/>
      <c r="D21" s="157"/>
      <c r="E21" s="157"/>
      <c r="F21" s="157"/>
    </row>
    <row r="22" customFormat="false" ht="15" hidden="false" customHeight="false" outlineLevel="0" collapsed="false">
      <c r="A22" s="156" t="s">
        <v>41</v>
      </c>
      <c r="B22" s="156" t="s">
        <v>262</v>
      </c>
      <c r="C22" s="156"/>
      <c r="D22" s="156"/>
      <c r="E22" s="156"/>
      <c r="F22" s="156"/>
    </row>
    <row r="23" customFormat="false" ht="15" hidden="false" customHeight="false" outlineLevel="0" collapsed="false">
      <c r="A23" s="157" t="s">
        <v>263</v>
      </c>
      <c r="B23" s="157"/>
      <c r="C23" s="157"/>
      <c r="D23" s="157"/>
      <c r="E23" s="157"/>
      <c r="F23" s="157"/>
    </row>
    <row r="24" customFormat="false" ht="15" hidden="false" customHeight="false" outlineLevel="0" collapsed="false">
      <c r="A24" s="156" t="s">
        <v>43</v>
      </c>
      <c r="B24" s="156" t="s">
        <v>264</v>
      </c>
      <c r="C24" s="156"/>
      <c r="D24" s="156"/>
      <c r="E24" s="156"/>
      <c r="F24" s="156"/>
    </row>
    <row r="25" customFormat="false" ht="15" hidden="false" customHeight="false" outlineLevel="0" collapsed="false">
      <c r="A25" s="157" t="s">
        <v>265</v>
      </c>
      <c r="B25" s="157"/>
      <c r="C25" s="157"/>
      <c r="D25" s="157"/>
      <c r="E25" s="157"/>
      <c r="F25" s="157"/>
    </row>
    <row r="26" customFormat="false" ht="15" hidden="false" customHeight="false" outlineLevel="0" collapsed="false">
      <c r="A26" s="156" t="s">
        <v>45</v>
      </c>
      <c r="B26" s="156" t="s">
        <v>266</v>
      </c>
      <c r="C26" s="156"/>
      <c r="D26" s="156"/>
      <c r="E26" s="156"/>
      <c r="F26" s="156"/>
    </row>
    <row r="27" customFormat="false" ht="15" hidden="false" customHeight="false" outlineLevel="0" collapsed="false">
      <c r="A27" s="157" t="s">
        <v>267</v>
      </c>
      <c r="B27" s="157"/>
      <c r="C27" s="157"/>
      <c r="D27" s="157"/>
      <c r="E27" s="157"/>
      <c r="F27" s="157"/>
    </row>
    <row r="28" customFormat="false" ht="15" hidden="false" customHeight="false" outlineLevel="0" collapsed="false">
      <c r="A28" s="156" t="s">
        <v>47</v>
      </c>
      <c r="B28" s="156" t="s">
        <v>77</v>
      </c>
      <c r="C28" s="156"/>
      <c r="D28" s="156"/>
      <c r="E28" s="156"/>
      <c r="F28" s="156"/>
    </row>
    <row r="29" customFormat="false" ht="15" hidden="false" customHeight="false" outlineLevel="0" collapsed="false">
      <c r="A29" s="157" t="s">
        <v>268</v>
      </c>
      <c r="B29" s="157"/>
      <c r="C29" s="157"/>
      <c r="D29" s="157"/>
      <c r="E29" s="157"/>
      <c r="F29" s="157"/>
    </row>
    <row r="30" customFormat="false" ht="15" hidden="false" customHeight="false" outlineLevel="0" collapsed="false">
      <c r="A30" s="158" t="s">
        <v>269</v>
      </c>
      <c r="B30" s="158"/>
      <c r="C30" s="158"/>
      <c r="D30" s="158"/>
      <c r="E30" s="158"/>
      <c r="F30" s="158"/>
    </row>
    <row r="31" customFormat="false" ht="15" hidden="false" customHeight="false" outlineLevel="0" collapsed="false">
      <c r="A31" s="159" t="s">
        <v>39</v>
      </c>
      <c r="B31" s="160" t="s">
        <v>270</v>
      </c>
      <c r="C31" s="160"/>
      <c r="D31" s="160"/>
      <c r="E31" s="160"/>
      <c r="F31" s="160"/>
    </row>
    <row r="32" customFormat="false" ht="15" hidden="false" customHeight="false" outlineLevel="0" collapsed="false">
      <c r="A32" s="161" t="s">
        <v>271</v>
      </c>
      <c r="B32" s="161"/>
      <c r="C32" s="161"/>
      <c r="D32" s="161"/>
      <c r="E32" s="161"/>
      <c r="F32" s="161"/>
    </row>
    <row r="33" customFormat="false" ht="111" hidden="false" customHeight="true" outlineLevel="0" collapsed="false">
      <c r="A33" s="151" t="s">
        <v>272</v>
      </c>
      <c r="B33" s="151"/>
      <c r="C33" s="151"/>
      <c r="D33" s="151"/>
      <c r="E33" s="151"/>
      <c r="F33" s="151"/>
    </row>
    <row r="34" customFormat="false" ht="15" hidden="false" customHeight="false" outlineLevel="0" collapsed="false">
      <c r="A34" s="151"/>
      <c r="B34" s="151"/>
      <c r="C34" s="151"/>
      <c r="D34" s="151"/>
      <c r="E34" s="151"/>
      <c r="F34" s="151"/>
    </row>
    <row r="35" customFormat="false" ht="15" hidden="false" customHeight="false" outlineLevel="0" collapsed="false">
      <c r="A35" s="162" t="s">
        <v>41</v>
      </c>
      <c r="B35" s="163" t="s">
        <v>270</v>
      </c>
      <c r="C35" s="163"/>
      <c r="D35" s="163"/>
      <c r="E35" s="163"/>
      <c r="F35" s="163"/>
    </row>
    <row r="36" customFormat="false" ht="15" hidden="false" customHeight="false" outlineLevel="0" collapsed="false">
      <c r="A36" s="157" t="s">
        <v>273</v>
      </c>
      <c r="B36" s="157"/>
      <c r="C36" s="157"/>
      <c r="D36" s="157"/>
      <c r="E36" s="157"/>
      <c r="F36" s="157"/>
    </row>
    <row r="37" customFormat="false" ht="15" hidden="false" customHeight="false" outlineLevel="0" collapsed="false">
      <c r="A37" s="156" t="s">
        <v>43</v>
      </c>
      <c r="B37" s="164" t="s">
        <v>274</v>
      </c>
      <c r="C37" s="164"/>
      <c r="D37" s="164"/>
      <c r="E37" s="164"/>
      <c r="F37" s="164"/>
    </row>
    <row r="38" customFormat="false" ht="15" hidden="false" customHeight="false" outlineLevel="0" collapsed="false">
      <c r="A38" s="161" t="s">
        <v>275</v>
      </c>
      <c r="B38" s="161"/>
      <c r="C38" s="161"/>
      <c r="D38" s="161"/>
      <c r="E38" s="161"/>
      <c r="F38" s="161"/>
    </row>
    <row r="39" customFormat="false" ht="15" hidden="false" customHeight="false" outlineLevel="0" collapsed="false">
      <c r="A39" s="165" t="s">
        <v>276</v>
      </c>
      <c r="B39" s="165"/>
      <c r="C39" s="165"/>
      <c r="D39" s="165"/>
      <c r="E39" s="165"/>
      <c r="F39" s="165"/>
    </row>
    <row r="40" customFormat="false" ht="15" hidden="false" customHeight="false" outlineLevel="0" collapsed="false">
      <c r="A40" s="166" t="s">
        <v>277</v>
      </c>
      <c r="B40" s="166"/>
      <c r="C40" s="166"/>
      <c r="D40" s="166"/>
      <c r="E40" s="166"/>
      <c r="F40" s="166"/>
    </row>
    <row r="41" customFormat="false" ht="15" hidden="false" customHeight="false" outlineLevel="0" collapsed="false">
      <c r="A41" s="159" t="s">
        <v>45</v>
      </c>
      <c r="B41" s="160" t="s">
        <v>278</v>
      </c>
      <c r="C41" s="160"/>
      <c r="D41" s="160"/>
      <c r="E41" s="160"/>
      <c r="F41" s="160"/>
    </row>
    <row r="42" customFormat="false" ht="15" hidden="false" customHeight="false" outlineLevel="0" collapsed="false">
      <c r="A42" s="161" t="s">
        <v>279</v>
      </c>
      <c r="B42" s="161"/>
      <c r="C42" s="161"/>
      <c r="D42" s="161"/>
      <c r="E42" s="161"/>
      <c r="F42" s="161"/>
    </row>
    <row r="43" customFormat="false" ht="73.5" hidden="false" customHeight="true" outlineLevel="0" collapsed="false">
      <c r="A43" s="151" t="s">
        <v>280</v>
      </c>
      <c r="B43" s="151"/>
      <c r="C43" s="151"/>
      <c r="D43" s="151"/>
      <c r="E43" s="151"/>
      <c r="F43" s="151"/>
    </row>
    <row r="44" customFormat="false" ht="15" hidden="false" customHeight="false" outlineLevel="0" collapsed="false">
      <c r="A44" s="167" t="s">
        <v>47</v>
      </c>
      <c r="B44" s="168" t="s">
        <v>88</v>
      </c>
      <c r="C44" s="168"/>
      <c r="D44" s="168"/>
      <c r="E44" s="168"/>
      <c r="F44" s="168"/>
    </row>
    <row r="45" customFormat="false" ht="15" hidden="false" customHeight="false" outlineLevel="0" collapsed="false">
      <c r="A45" s="169" t="s">
        <v>281</v>
      </c>
      <c r="B45" s="169"/>
      <c r="C45" s="169"/>
      <c r="D45" s="169"/>
      <c r="E45" s="169"/>
      <c r="F45" s="169"/>
    </row>
    <row r="46" customFormat="false" ht="15" hidden="false" customHeight="false" outlineLevel="0" collapsed="false">
      <c r="A46" s="170"/>
      <c r="B46" s="170"/>
      <c r="C46" s="170"/>
      <c r="D46" s="170"/>
      <c r="E46" s="170"/>
      <c r="F46" s="170"/>
    </row>
    <row r="47" customFormat="false" ht="15" hidden="false" customHeight="false" outlineLevel="0" collapsed="false">
      <c r="A47" s="159" t="s">
        <v>49</v>
      </c>
      <c r="B47" s="171" t="s">
        <v>282</v>
      </c>
      <c r="C47" s="171"/>
      <c r="D47" s="171"/>
      <c r="E47" s="171"/>
      <c r="F47" s="171"/>
    </row>
    <row r="48" customFormat="false" ht="15" hidden="false" customHeight="false" outlineLevel="0" collapsed="false">
      <c r="A48" s="161" t="s">
        <v>275</v>
      </c>
      <c r="B48" s="161"/>
      <c r="C48" s="161"/>
      <c r="D48" s="161"/>
      <c r="E48" s="161"/>
      <c r="F48" s="161"/>
    </row>
    <row r="49" customFormat="false" ht="15" hidden="false" customHeight="false" outlineLevel="0" collapsed="false">
      <c r="A49" s="166" t="s">
        <v>283</v>
      </c>
      <c r="B49" s="166"/>
      <c r="C49" s="166"/>
      <c r="D49" s="166"/>
      <c r="E49" s="166"/>
      <c r="F49" s="166"/>
    </row>
    <row r="50" customFormat="false" ht="15" hidden="false" customHeight="false" outlineLevel="0" collapsed="false">
      <c r="A50" s="166" t="s">
        <v>277</v>
      </c>
      <c r="B50" s="166"/>
      <c r="C50" s="166"/>
      <c r="D50" s="166"/>
      <c r="E50" s="166"/>
      <c r="F50" s="166"/>
    </row>
    <row r="51" customFormat="false" ht="15" hidden="false" customHeight="false" outlineLevel="0" collapsed="false">
      <c r="A51" s="155" t="s">
        <v>284</v>
      </c>
      <c r="B51" s="155"/>
      <c r="C51" s="155"/>
      <c r="D51" s="155"/>
      <c r="E51" s="155"/>
      <c r="F51" s="155"/>
    </row>
    <row r="52" customFormat="false" ht="15" hidden="false" customHeight="false" outlineLevel="0" collapsed="false">
      <c r="A52" s="156" t="s">
        <v>39</v>
      </c>
      <c r="B52" s="156" t="s">
        <v>285</v>
      </c>
      <c r="C52" s="156"/>
      <c r="D52" s="156"/>
      <c r="E52" s="156"/>
      <c r="F52" s="156"/>
    </row>
    <row r="53" customFormat="false" ht="15" hidden="false" customHeight="false" outlineLevel="0" collapsed="false">
      <c r="A53" s="169" t="s">
        <v>286</v>
      </c>
      <c r="B53" s="169"/>
      <c r="C53" s="169"/>
      <c r="D53" s="169"/>
      <c r="E53" s="169"/>
      <c r="F53" s="169"/>
    </row>
    <row r="54" customFormat="false" ht="15" hidden="false" customHeight="false" outlineLevel="0" collapsed="false">
      <c r="A54" s="166" t="s">
        <v>287</v>
      </c>
      <c r="B54" s="166"/>
      <c r="C54" s="166"/>
      <c r="D54" s="166"/>
      <c r="E54" s="166"/>
      <c r="F54" s="166"/>
    </row>
    <row r="55" customFormat="false" ht="15" hidden="false" customHeight="false" outlineLevel="0" collapsed="false">
      <c r="A55" s="164" t="s">
        <v>41</v>
      </c>
      <c r="B55" s="164" t="s">
        <v>288</v>
      </c>
      <c r="C55" s="164"/>
      <c r="D55" s="164"/>
      <c r="E55" s="164"/>
      <c r="F55" s="164"/>
    </row>
    <row r="56" customFormat="false" ht="15" hidden="false" customHeight="true" outlineLevel="0" collapsed="false">
      <c r="A56" s="172" t="s">
        <v>289</v>
      </c>
      <c r="B56" s="172"/>
      <c r="C56" s="172"/>
      <c r="D56" s="172"/>
      <c r="E56" s="172"/>
      <c r="F56" s="172"/>
    </row>
    <row r="57" customFormat="false" ht="15" hidden="false" customHeight="false" outlineLevel="0" collapsed="false">
      <c r="A57" s="172"/>
      <c r="B57" s="172"/>
      <c r="C57" s="172"/>
      <c r="D57" s="172"/>
      <c r="E57" s="172"/>
      <c r="F57" s="172"/>
    </row>
    <row r="58" customFormat="false" ht="15" hidden="false" customHeight="false" outlineLevel="0" collapsed="false">
      <c r="A58" s="172"/>
      <c r="B58" s="172"/>
      <c r="C58" s="172"/>
      <c r="D58" s="172"/>
      <c r="E58" s="172"/>
      <c r="F58" s="172"/>
    </row>
    <row r="59" customFormat="false" ht="15" hidden="false" customHeight="false" outlineLevel="0" collapsed="false">
      <c r="A59" s="173" t="s">
        <v>290</v>
      </c>
      <c r="B59" s="173"/>
      <c r="C59" s="173"/>
      <c r="D59" s="173"/>
      <c r="E59" s="173"/>
      <c r="F59" s="173"/>
    </row>
    <row r="60" customFormat="false" ht="15" hidden="false" customHeight="false" outlineLevel="0" collapsed="false">
      <c r="A60" s="156" t="s">
        <v>43</v>
      </c>
      <c r="B60" s="156" t="s">
        <v>291</v>
      </c>
      <c r="C60" s="156"/>
      <c r="D60" s="156"/>
      <c r="E60" s="156"/>
      <c r="F60" s="156"/>
    </row>
    <row r="61" customFormat="false" ht="15" hidden="false" customHeight="false" outlineLevel="0" collapsed="false">
      <c r="A61" s="161" t="s">
        <v>292</v>
      </c>
      <c r="B61" s="161"/>
      <c r="C61" s="161"/>
      <c r="D61" s="161"/>
      <c r="E61" s="161"/>
      <c r="F61" s="161"/>
    </row>
    <row r="62" customFormat="false" ht="15" hidden="false" customHeight="false" outlineLevel="0" collapsed="false">
      <c r="A62" s="166" t="s">
        <v>293</v>
      </c>
      <c r="B62" s="166"/>
      <c r="C62" s="166"/>
      <c r="D62" s="166"/>
      <c r="E62" s="166"/>
      <c r="F62" s="166"/>
    </row>
    <row r="63" customFormat="false" ht="15" hidden="false" customHeight="false" outlineLevel="0" collapsed="false">
      <c r="A63" s="166"/>
      <c r="B63" s="166"/>
      <c r="C63" s="166"/>
      <c r="D63" s="166"/>
      <c r="E63" s="166"/>
      <c r="F63" s="166"/>
    </row>
    <row r="64" customFormat="false" ht="15" hidden="false" customHeight="false" outlineLevel="0" collapsed="false">
      <c r="A64" s="156" t="s">
        <v>45</v>
      </c>
      <c r="B64" s="156" t="s">
        <v>294</v>
      </c>
      <c r="C64" s="156"/>
      <c r="D64" s="156"/>
      <c r="E64" s="156"/>
      <c r="F64" s="156"/>
    </row>
    <row r="65" customFormat="false" ht="15" hidden="false" customHeight="false" outlineLevel="0" collapsed="false">
      <c r="A65" s="161" t="s">
        <v>295</v>
      </c>
      <c r="B65" s="161"/>
      <c r="C65" s="161"/>
      <c r="D65" s="161"/>
      <c r="E65" s="161"/>
      <c r="F65" s="161"/>
    </row>
    <row r="66" customFormat="false" ht="15" hidden="false" customHeight="true" outlineLevel="0" collapsed="false">
      <c r="A66" s="174" t="s">
        <v>296</v>
      </c>
      <c r="B66" s="174"/>
      <c r="C66" s="174"/>
      <c r="D66" s="174"/>
      <c r="E66" s="174"/>
      <c r="F66" s="174"/>
    </row>
    <row r="67" customFormat="false" ht="15" hidden="false" customHeight="false" outlineLevel="0" collapsed="false">
      <c r="A67" s="174"/>
      <c r="B67" s="174"/>
      <c r="C67" s="174"/>
      <c r="D67" s="174"/>
      <c r="E67" s="174"/>
      <c r="F67" s="174"/>
    </row>
    <row r="68" customFormat="false" ht="15" hidden="false" customHeight="false" outlineLevel="0" collapsed="false">
      <c r="A68" s="175" t="s">
        <v>47</v>
      </c>
      <c r="B68" s="175" t="s">
        <v>297</v>
      </c>
      <c r="C68" s="175"/>
      <c r="D68" s="175"/>
      <c r="E68" s="175"/>
      <c r="F68" s="175"/>
    </row>
    <row r="69" customFormat="false" ht="15" hidden="false" customHeight="false" outlineLevel="0" collapsed="false">
      <c r="A69" s="161" t="s">
        <v>298</v>
      </c>
      <c r="B69" s="161"/>
      <c r="C69" s="161"/>
      <c r="D69" s="161"/>
      <c r="E69" s="161"/>
      <c r="F69" s="161"/>
    </row>
    <row r="70" customFormat="false" ht="15" hidden="false" customHeight="false" outlineLevel="0" collapsed="false">
      <c r="A70" s="176" t="s">
        <v>299</v>
      </c>
      <c r="B70" s="176"/>
      <c r="C70" s="176"/>
      <c r="D70" s="176"/>
      <c r="E70" s="176"/>
      <c r="F70" s="176"/>
    </row>
    <row r="71" customFormat="false" ht="15" hidden="false" customHeight="false" outlineLevel="0" collapsed="false">
      <c r="A71" s="176"/>
      <c r="B71" s="176"/>
      <c r="C71" s="176"/>
      <c r="D71" s="176"/>
      <c r="E71" s="176"/>
      <c r="F71" s="176"/>
    </row>
    <row r="72" customFormat="false" ht="15" hidden="false" customHeight="false" outlineLevel="0" collapsed="false">
      <c r="A72" s="158" t="s">
        <v>300</v>
      </c>
      <c r="B72" s="158"/>
      <c r="C72" s="158"/>
      <c r="D72" s="158"/>
      <c r="E72" s="158"/>
      <c r="F72" s="158"/>
    </row>
    <row r="73" customFormat="false" ht="15" hidden="false" customHeight="false" outlineLevel="0" collapsed="false">
      <c r="A73" s="175" t="s">
        <v>39</v>
      </c>
      <c r="B73" s="175" t="s">
        <v>301</v>
      </c>
      <c r="C73" s="175"/>
      <c r="D73" s="175"/>
      <c r="E73" s="175"/>
      <c r="F73" s="175"/>
    </row>
    <row r="74" customFormat="false" ht="15" hidden="false" customHeight="false" outlineLevel="0" collapsed="false">
      <c r="A74" s="169" t="s">
        <v>302</v>
      </c>
      <c r="B74" s="169"/>
      <c r="C74" s="169"/>
      <c r="D74" s="169"/>
      <c r="E74" s="169"/>
      <c r="F74" s="169"/>
    </row>
    <row r="75" customFormat="false" ht="15" hidden="false" customHeight="false" outlineLevel="0" collapsed="false">
      <c r="A75" s="175" t="s">
        <v>41</v>
      </c>
      <c r="B75" s="175" t="s">
        <v>110</v>
      </c>
      <c r="C75" s="175"/>
      <c r="D75" s="175"/>
      <c r="E75" s="175"/>
      <c r="F75" s="175"/>
    </row>
    <row r="76" customFormat="false" ht="15" hidden="false" customHeight="false" outlineLevel="0" collapsed="false">
      <c r="A76" s="169" t="s">
        <v>303</v>
      </c>
      <c r="B76" s="169"/>
      <c r="C76" s="169"/>
      <c r="D76" s="169"/>
      <c r="E76" s="169"/>
      <c r="F76" s="169"/>
    </row>
    <row r="77" customFormat="false" ht="15" hidden="false" customHeight="false" outlineLevel="0" collapsed="false">
      <c r="A77" s="175" t="s">
        <v>43</v>
      </c>
      <c r="B77" s="175" t="s">
        <v>111</v>
      </c>
      <c r="C77" s="175"/>
      <c r="D77" s="175"/>
      <c r="E77" s="175"/>
      <c r="F77" s="175"/>
    </row>
    <row r="78" customFormat="false" ht="15" hidden="false" customHeight="false" outlineLevel="0" collapsed="false">
      <c r="A78" s="169" t="s">
        <v>304</v>
      </c>
      <c r="B78" s="169"/>
      <c r="C78" s="169"/>
      <c r="D78" s="169"/>
      <c r="E78" s="169"/>
      <c r="F78" s="169"/>
    </row>
    <row r="79" customFormat="false" ht="15" hidden="false" customHeight="false" outlineLevel="0" collapsed="false">
      <c r="A79" s="157" t="s">
        <v>305</v>
      </c>
      <c r="B79" s="157"/>
      <c r="C79" s="157"/>
      <c r="D79" s="157"/>
      <c r="E79" s="157"/>
      <c r="F79" s="157"/>
    </row>
    <row r="80" customFormat="false" ht="15" hidden="false" customHeight="false" outlineLevel="0" collapsed="false">
      <c r="A80" s="158" t="s">
        <v>306</v>
      </c>
      <c r="B80" s="158"/>
      <c r="C80" s="158"/>
      <c r="D80" s="158"/>
      <c r="E80" s="158"/>
      <c r="F80" s="158"/>
    </row>
    <row r="81" customFormat="false" ht="15" hidden="false" customHeight="false" outlineLevel="0" collapsed="false">
      <c r="A81" s="155" t="s">
        <v>307</v>
      </c>
      <c r="B81" s="155"/>
      <c r="C81" s="155"/>
      <c r="D81" s="155"/>
      <c r="E81" s="155"/>
      <c r="F81" s="155"/>
    </row>
    <row r="82" customFormat="false" ht="15" hidden="false" customHeight="false" outlineLevel="0" collapsed="false">
      <c r="A82" s="175" t="s">
        <v>39</v>
      </c>
      <c r="B82" s="175" t="s">
        <v>308</v>
      </c>
      <c r="C82" s="175"/>
      <c r="D82" s="175"/>
      <c r="E82" s="175"/>
      <c r="F82" s="175"/>
    </row>
    <row r="83" customFormat="false" ht="15" hidden="false" customHeight="false" outlineLevel="0" collapsed="false">
      <c r="A83" s="169" t="s">
        <v>309</v>
      </c>
      <c r="B83" s="169"/>
      <c r="C83" s="169"/>
      <c r="D83" s="169"/>
      <c r="E83" s="169"/>
      <c r="F83" s="169"/>
    </row>
    <row r="84" customFormat="false" ht="9" hidden="false" customHeight="true" outlineLevel="0" collapsed="false">
      <c r="A84" s="169"/>
      <c r="B84" s="169"/>
      <c r="C84" s="169"/>
      <c r="D84" s="169"/>
      <c r="E84" s="169"/>
      <c r="F84" s="169"/>
    </row>
    <row r="85" customFormat="false" ht="15" hidden="false" customHeight="false" outlineLevel="0" collapsed="false">
      <c r="A85" s="175" t="s">
        <v>41</v>
      </c>
      <c r="B85" s="175" t="s">
        <v>119</v>
      </c>
      <c r="C85" s="175"/>
      <c r="D85" s="175"/>
      <c r="E85" s="175"/>
      <c r="F85" s="175"/>
    </row>
    <row r="86" customFormat="false" ht="15" hidden="false" customHeight="false" outlineLevel="0" collapsed="false">
      <c r="A86" s="169" t="s">
        <v>310</v>
      </c>
      <c r="B86" s="169"/>
      <c r="C86" s="169"/>
      <c r="D86" s="169"/>
      <c r="E86" s="169"/>
      <c r="F86" s="169"/>
    </row>
    <row r="87" customFormat="false" ht="8.25" hidden="false" customHeight="true" outlineLevel="0" collapsed="false">
      <c r="A87" s="169"/>
      <c r="B87" s="169"/>
      <c r="C87" s="169"/>
      <c r="D87" s="169"/>
      <c r="E87" s="169"/>
      <c r="F87" s="169"/>
    </row>
    <row r="88" customFormat="false" ht="15" hidden="false" customHeight="false" outlineLevel="0" collapsed="false">
      <c r="A88" s="175" t="s">
        <v>43</v>
      </c>
      <c r="B88" s="175" t="s">
        <v>311</v>
      </c>
      <c r="C88" s="175"/>
      <c r="D88" s="175"/>
      <c r="E88" s="175"/>
      <c r="F88" s="175"/>
    </row>
    <row r="89" customFormat="false" ht="15" hidden="false" customHeight="true" outlineLevel="0" collapsed="false">
      <c r="A89" s="177" t="s">
        <v>312</v>
      </c>
      <c r="B89" s="177"/>
      <c r="C89" s="177"/>
      <c r="D89" s="177"/>
      <c r="E89" s="177"/>
      <c r="F89" s="177"/>
    </row>
    <row r="90" customFormat="false" ht="15" hidden="false" customHeight="false" outlineLevel="0" collapsed="false">
      <c r="A90" s="177"/>
      <c r="B90" s="177"/>
      <c r="C90" s="177"/>
      <c r="D90" s="177"/>
      <c r="E90" s="177"/>
      <c r="F90" s="177"/>
    </row>
    <row r="91" customFormat="false" ht="15" hidden="false" customHeight="true" outlineLevel="0" collapsed="false">
      <c r="A91" s="153" t="s">
        <v>43</v>
      </c>
      <c r="B91" s="153" t="s">
        <v>313</v>
      </c>
      <c r="C91" s="153"/>
      <c r="D91" s="153"/>
      <c r="E91" s="153"/>
      <c r="F91" s="153"/>
    </row>
    <row r="92" customFormat="false" ht="21.75" hidden="false" customHeight="true" outlineLevel="0" collapsed="false">
      <c r="A92" s="147" t="s">
        <v>314</v>
      </c>
      <c r="B92" s="147"/>
      <c r="C92" s="147"/>
      <c r="D92" s="147"/>
      <c r="E92" s="147"/>
      <c r="F92" s="147"/>
    </row>
  </sheetData>
  <mergeCells count="81">
    <mergeCell ref="A1:F1"/>
    <mergeCell ref="A2:F2"/>
    <mergeCell ref="A3:F3"/>
    <mergeCell ref="A4:F4"/>
    <mergeCell ref="A5:F5"/>
    <mergeCell ref="A6:F6"/>
    <mergeCell ref="B7:F7"/>
    <mergeCell ref="A8:F8"/>
    <mergeCell ref="B9:F9"/>
    <mergeCell ref="A10:F10"/>
    <mergeCell ref="A11:F11"/>
    <mergeCell ref="A12:F12"/>
    <mergeCell ref="B13:F13"/>
    <mergeCell ref="A14:F16"/>
    <mergeCell ref="A17:F17"/>
    <mergeCell ref="A18:F18"/>
    <mergeCell ref="A19:F19"/>
    <mergeCell ref="B20:F20"/>
    <mergeCell ref="A21:F21"/>
    <mergeCell ref="B22:F22"/>
    <mergeCell ref="A23:F23"/>
    <mergeCell ref="B24:F24"/>
    <mergeCell ref="A25:F25"/>
    <mergeCell ref="B26:F26"/>
    <mergeCell ref="A27:F27"/>
    <mergeCell ref="B28:F28"/>
    <mergeCell ref="A29:F29"/>
    <mergeCell ref="A30:F30"/>
    <mergeCell ref="B31:F31"/>
    <mergeCell ref="A32:F32"/>
    <mergeCell ref="A33:F34"/>
    <mergeCell ref="B35:F35"/>
    <mergeCell ref="A36:F36"/>
    <mergeCell ref="B37:F37"/>
    <mergeCell ref="A38:F38"/>
    <mergeCell ref="A39:F39"/>
    <mergeCell ref="A40:F40"/>
    <mergeCell ref="B41:F41"/>
    <mergeCell ref="A42:F42"/>
    <mergeCell ref="A43:F43"/>
    <mergeCell ref="B44:F44"/>
    <mergeCell ref="A45:F45"/>
    <mergeCell ref="A46:F46"/>
    <mergeCell ref="B47:F47"/>
    <mergeCell ref="A48:F48"/>
    <mergeCell ref="A49:F49"/>
    <mergeCell ref="A50:F50"/>
    <mergeCell ref="A51:F51"/>
    <mergeCell ref="B52:F52"/>
    <mergeCell ref="A53:F53"/>
    <mergeCell ref="A54:F54"/>
    <mergeCell ref="B55:F55"/>
    <mergeCell ref="A56:F58"/>
    <mergeCell ref="A59:F59"/>
    <mergeCell ref="B60:F60"/>
    <mergeCell ref="A61:F61"/>
    <mergeCell ref="A62:F63"/>
    <mergeCell ref="B64:F64"/>
    <mergeCell ref="A65:F65"/>
    <mergeCell ref="A66:F67"/>
    <mergeCell ref="B68:F68"/>
    <mergeCell ref="A69:F69"/>
    <mergeCell ref="A70:F71"/>
    <mergeCell ref="A72:F72"/>
    <mergeCell ref="B73:F73"/>
    <mergeCell ref="A74:F74"/>
    <mergeCell ref="B75:F75"/>
    <mergeCell ref="A76:F76"/>
    <mergeCell ref="B77:F77"/>
    <mergeCell ref="A78:F78"/>
    <mergeCell ref="A79:F79"/>
    <mergeCell ref="A80:F80"/>
    <mergeCell ref="A81:F81"/>
    <mergeCell ref="B82:F82"/>
    <mergeCell ref="A83:F84"/>
    <mergeCell ref="B85:F85"/>
    <mergeCell ref="A86:F87"/>
    <mergeCell ref="B88:F88"/>
    <mergeCell ref="A89:F90"/>
    <mergeCell ref="B91:F91"/>
    <mergeCell ref="A92:F92"/>
  </mergeCells>
  <printOptions headings="false" gridLines="true" gridLinesSet="true" horizontalCentered="true" verticalCentered="false"/>
  <pageMargins left="0.7" right="0.7" top="0.75" bottom="0.75" header="0.511805555555555" footer="0.511805555555555"/>
  <pageSetup paperSize="9" scale="100" firstPageNumber="0" fitToWidth="1" fitToHeight="0" pageOrder="overThenDown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2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14" activeCellId="0" sqref="K14"/>
    </sheetView>
  </sheetViews>
  <sheetFormatPr defaultRowHeight="15" zeroHeight="false" outlineLevelRow="0" outlineLevelCol="0"/>
  <cols>
    <col collapsed="false" customWidth="true" hidden="false" outlineLevel="0" max="2" min="1" style="0" width="12.64"/>
    <col collapsed="false" customWidth="true" hidden="false" outlineLevel="0" max="3" min="3" style="0" width="30.84"/>
    <col collapsed="false" customWidth="true" hidden="false" outlineLevel="0" max="1025" min="4" style="0" width="12.64"/>
  </cols>
  <sheetData>
    <row r="1" customFormat="false" ht="15" hidden="false" customHeight="false" outlineLevel="0" collapsed="false">
      <c r="A1" s="103" t="s">
        <v>141</v>
      </c>
      <c r="B1" s="103"/>
      <c r="C1" s="103"/>
      <c r="D1" s="103"/>
      <c r="E1" s="103"/>
      <c r="F1" s="103"/>
    </row>
    <row r="2" customFormat="false" ht="39.55" hidden="false" customHeight="false" outlineLevel="0" collapsed="false">
      <c r="A2" s="104" t="s">
        <v>142</v>
      </c>
      <c r="B2" s="104" t="s">
        <v>143</v>
      </c>
      <c r="C2" s="105" t="s">
        <v>144</v>
      </c>
      <c r="D2" s="105" t="s">
        <v>145</v>
      </c>
      <c r="E2" s="106" t="s">
        <v>146</v>
      </c>
      <c r="F2" s="106" t="s">
        <v>147</v>
      </c>
    </row>
    <row r="3" customFormat="false" ht="19.5" hidden="false" customHeight="false" outlineLevel="0" collapsed="false">
      <c r="A3" s="107" t="n">
        <v>1</v>
      </c>
      <c r="B3" s="108" t="s">
        <v>148</v>
      </c>
      <c r="C3" s="109" t="s">
        <v>149</v>
      </c>
      <c r="D3" s="110" t="n">
        <v>170</v>
      </c>
      <c r="E3" s="111" t="n">
        <v>26.26</v>
      </c>
      <c r="F3" s="111"/>
    </row>
    <row r="4" customFormat="false" ht="19.5" hidden="false" customHeight="false" outlineLevel="0" collapsed="false">
      <c r="A4" s="107" t="n">
        <v>2</v>
      </c>
      <c r="B4" s="108" t="s">
        <v>148</v>
      </c>
      <c r="C4" s="109" t="s">
        <v>150</v>
      </c>
      <c r="D4" s="112" t="n">
        <v>60</v>
      </c>
      <c r="E4" s="111" t="n">
        <v>52.83</v>
      </c>
      <c r="F4" s="111"/>
    </row>
    <row r="5" customFormat="false" ht="19.5" hidden="false" customHeight="false" outlineLevel="0" collapsed="false">
      <c r="A5" s="107" t="n">
        <v>3</v>
      </c>
      <c r="B5" s="108" t="s">
        <v>148</v>
      </c>
      <c r="C5" s="109" t="s">
        <v>151</v>
      </c>
      <c r="D5" s="110" t="n">
        <v>40</v>
      </c>
      <c r="E5" s="111" t="n">
        <v>136.06</v>
      </c>
      <c r="F5" s="111"/>
    </row>
    <row r="6" customFormat="false" ht="15" hidden="false" customHeight="false" outlineLevel="0" collapsed="false">
      <c r="D6" s="4"/>
      <c r="E6" s="113" t="s">
        <v>152</v>
      </c>
      <c r="F6" s="114"/>
      <c r="G6" s="4"/>
    </row>
    <row r="7" customFormat="false" ht="26.85" hidden="false" customHeight="false" outlineLevel="0" collapsed="false">
      <c r="D7" s="4"/>
      <c r="E7" s="115" t="s">
        <v>153</v>
      </c>
      <c r="F7" s="114"/>
    </row>
    <row r="8" customFormat="false" ht="15" hidden="false" customHeight="false" outlineLevel="0" collapsed="false">
      <c r="D8" s="4"/>
    </row>
    <row r="9" customFormat="false" ht="15" hidden="false" customHeight="false" outlineLevel="0" collapsed="false">
      <c r="A9" s="116" t="s">
        <v>154</v>
      </c>
      <c r="B9" s="116"/>
      <c r="C9" s="116"/>
      <c r="D9" s="116"/>
      <c r="E9" s="116"/>
      <c r="F9" s="116"/>
    </row>
    <row r="10" customFormat="false" ht="39.55" hidden="false" customHeight="false" outlineLevel="0" collapsed="false">
      <c r="A10" s="104" t="s">
        <v>142</v>
      </c>
      <c r="B10" s="104" t="s">
        <v>143</v>
      </c>
      <c r="C10" s="105" t="s">
        <v>144</v>
      </c>
      <c r="D10" s="105" t="s">
        <v>145</v>
      </c>
      <c r="E10" s="106" t="s">
        <v>146</v>
      </c>
      <c r="F10" s="106" t="s">
        <v>147</v>
      </c>
    </row>
    <row r="11" customFormat="false" ht="19.5" hidden="false" customHeight="false" outlineLevel="0" collapsed="false">
      <c r="A11" s="107" t="n">
        <v>1</v>
      </c>
      <c r="B11" s="108" t="s">
        <v>148</v>
      </c>
      <c r="C11" s="109" t="s">
        <v>155</v>
      </c>
      <c r="D11" s="110" t="n">
        <v>20</v>
      </c>
      <c r="E11" s="111" t="n">
        <v>13.49</v>
      </c>
      <c r="F11" s="111"/>
    </row>
    <row r="12" customFormat="false" ht="19.5" hidden="false" customHeight="false" outlineLevel="0" collapsed="false">
      <c r="A12" s="117" t="n">
        <v>2</v>
      </c>
      <c r="B12" s="108" t="s">
        <v>148</v>
      </c>
      <c r="C12" s="109" t="s">
        <v>156</v>
      </c>
      <c r="D12" s="110" t="n">
        <v>4</v>
      </c>
      <c r="E12" s="111" t="n">
        <v>193.15</v>
      </c>
      <c r="F12" s="111"/>
    </row>
    <row r="13" customFormat="false" ht="19.5" hidden="false" customHeight="false" outlineLevel="0" collapsed="false">
      <c r="A13" s="117" t="n">
        <v>3</v>
      </c>
      <c r="B13" s="108" t="s">
        <v>148</v>
      </c>
      <c r="C13" s="109" t="s">
        <v>157</v>
      </c>
      <c r="D13" s="110" t="n">
        <v>60</v>
      </c>
      <c r="E13" s="111" t="n">
        <v>48</v>
      </c>
      <c r="F13" s="111"/>
    </row>
    <row r="14" customFormat="false" ht="37.5" hidden="false" customHeight="false" outlineLevel="0" collapsed="false">
      <c r="A14" s="117" t="n">
        <v>4</v>
      </c>
      <c r="B14" s="108" t="s">
        <v>148</v>
      </c>
      <c r="C14" s="109" t="s">
        <v>158</v>
      </c>
      <c r="D14" s="110" t="n">
        <v>40</v>
      </c>
      <c r="E14" s="111" t="n">
        <v>48.54</v>
      </c>
      <c r="F14" s="111"/>
    </row>
    <row r="15" customFormat="false" ht="19.5" hidden="false" customHeight="false" outlineLevel="0" collapsed="false">
      <c r="A15" s="117" t="n">
        <v>5</v>
      </c>
      <c r="B15" s="108" t="s">
        <v>148</v>
      </c>
      <c r="C15" s="109" t="s">
        <v>159</v>
      </c>
      <c r="D15" s="110" t="n">
        <v>4</v>
      </c>
      <c r="E15" s="111" t="n">
        <v>12.69</v>
      </c>
      <c r="F15" s="111"/>
    </row>
    <row r="16" customFormat="false" ht="19.5" hidden="false" customHeight="false" outlineLevel="0" collapsed="false">
      <c r="A16" s="117" t="n">
        <v>6</v>
      </c>
      <c r="B16" s="108" t="s">
        <v>148</v>
      </c>
      <c r="C16" s="109" t="s">
        <v>160</v>
      </c>
      <c r="D16" s="110" t="n">
        <v>20</v>
      </c>
      <c r="E16" s="111" t="n">
        <v>26.3</v>
      </c>
      <c r="F16" s="111"/>
    </row>
    <row r="17" customFormat="false" ht="28.5" hidden="false" customHeight="false" outlineLevel="0" collapsed="false">
      <c r="A17" s="117" t="n">
        <v>7</v>
      </c>
      <c r="B17" s="108" t="s">
        <v>148</v>
      </c>
      <c r="C17" s="109" t="s">
        <v>161</v>
      </c>
      <c r="D17" s="110" t="n">
        <v>2</v>
      </c>
      <c r="E17" s="111" t="n">
        <v>298.62</v>
      </c>
      <c r="F17" s="111"/>
    </row>
    <row r="18" customFormat="false" ht="19.5" hidden="false" customHeight="false" outlineLevel="0" collapsed="false">
      <c r="A18" s="117" t="n">
        <v>8</v>
      </c>
      <c r="B18" s="108" t="s">
        <v>148</v>
      </c>
      <c r="C18" s="109" t="s">
        <v>162</v>
      </c>
      <c r="D18" s="110" t="n">
        <v>6</v>
      </c>
      <c r="E18" s="111" t="n">
        <v>78.24</v>
      </c>
      <c r="F18" s="111"/>
    </row>
    <row r="19" customFormat="false" ht="19.5" hidden="false" customHeight="false" outlineLevel="0" collapsed="false">
      <c r="A19" s="117" t="n">
        <v>9</v>
      </c>
      <c r="B19" s="108" t="s">
        <v>148</v>
      </c>
      <c r="C19" s="109" t="s">
        <v>163</v>
      </c>
      <c r="D19" s="110" t="n">
        <v>6</v>
      </c>
      <c r="E19" s="111" t="n">
        <v>4.44</v>
      </c>
      <c r="F19" s="111"/>
    </row>
    <row r="20" customFormat="false" ht="19.5" hidden="false" customHeight="false" outlineLevel="0" collapsed="false">
      <c r="A20" s="117" t="n">
        <v>10</v>
      </c>
      <c r="B20" s="108" t="s">
        <v>148</v>
      </c>
      <c r="C20" s="109" t="s">
        <v>164</v>
      </c>
      <c r="D20" s="110" t="n">
        <v>4</v>
      </c>
      <c r="E20" s="111" t="n">
        <v>22.58</v>
      </c>
      <c r="F20" s="111"/>
    </row>
    <row r="21" customFormat="false" ht="19.5" hidden="false" customHeight="false" outlineLevel="0" collapsed="false">
      <c r="A21" s="117" t="n">
        <v>11</v>
      </c>
      <c r="B21" s="108" t="s">
        <v>148</v>
      </c>
      <c r="C21" s="109" t="s">
        <v>165</v>
      </c>
      <c r="D21" s="110" t="n">
        <v>200</v>
      </c>
      <c r="E21" s="111" t="n">
        <v>1.71</v>
      </c>
      <c r="F21" s="111"/>
    </row>
    <row r="22" customFormat="false" ht="19.5" hidden="false" customHeight="false" outlineLevel="0" collapsed="false">
      <c r="A22" s="117" t="n">
        <v>12</v>
      </c>
      <c r="B22" s="108" t="s">
        <v>148</v>
      </c>
      <c r="C22" s="109" t="s">
        <v>166</v>
      </c>
      <c r="D22" s="110" t="n">
        <v>10</v>
      </c>
      <c r="E22" s="111" t="n">
        <v>4.35</v>
      </c>
      <c r="F22" s="111"/>
    </row>
    <row r="23" customFormat="false" ht="19.5" hidden="false" customHeight="false" outlineLevel="0" collapsed="false">
      <c r="A23" s="117" t="n">
        <v>13</v>
      </c>
      <c r="B23" s="108" t="s">
        <v>148</v>
      </c>
      <c r="C23" s="109" t="s">
        <v>167</v>
      </c>
      <c r="D23" s="118" t="n">
        <v>20</v>
      </c>
      <c r="E23" s="111" t="n">
        <v>13.58</v>
      </c>
      <c r="F23" s="111"/>
    </row>
    <row r="24" customFormat="false" ht="19.5" hidden="false" customHeight="false" outlineLevel="0" collapsed="false">
      <c r="A24" s="117" t="n">
        <v>14</v>
      </c>
      <c r="B24" s="108" t="s">
        <v>148</v>
      </c>
      <c r="C24" s="109" t="s">
        <v>168</v>
      </c>
      <c r="D24" s="110" t="n">
        <v>6</v>
      </c>
      <c r="E24" s="111" t="n">
        <v>35.09</v>
      </c>
      <c r="F24" s="111"/>
    </row>
    <row r="25" customFormat="false" ht="19.5" hidden="false" customHeight="false" outlineLevel="0" collapsed="false">
      <c r="A25" s="117" t="n">
        <v>15</v>
      </c>
      <c r="B25" s="108" t="s">
        <v>148</v>
      </c>
      <c r="C25" s="109" t="s">
        <v>169</v>
      </c>
      <c r="D25" s="110" t="n">
        <v>20</v>
      </c>
      <c r="E25" s="111" t="n">
        <v>17.67</v>
      </c>
      <c r="F25" s="111"/>
    </row>
    <row r="26" customFormat="false" ht="15" hidden="false" customHeight="false" outlineLevel="0" collapsed="false">
      <c r="D26" s="4"/>
      <c r="E26" s="113" t="s">
        <v>152</v>
      </c>
      <c r="F26" s="114" t="n">
        <f aca="false">SUM(F11:F25)</f>
        <v>0</v>
      </c>
    </row>
    <row r="27" customFormat="false" ht="39.75" hidden="false" customHeight="false" outlineLevel="0" collapsed="false">
      <c r="D27" s="4"/>
      <c r="E27" s="115" t="s">
        <v>170</v>
      </c>
      <c r="F27" s="114" t="n">
        <f aca="false">SUM(F11:F25)/10/24</f>
        <v>0</v>
      </c>
    </row>
  </sheetData>
  <mergeCells count="2">
    <mergeCell ref="A1:F1"/>
    <mergeCell ref="A9:F9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60" firstPageNumber="0" fitToWidth="1" fitToHeight="1" pageOrder="overThenDown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153"/>
  <sheetViews>
    <sheetView showFormulas="false" showGridLines="true" showRowColHeaders="true" showZeros="true" rightToLeft="false" tabSelected="false" showOutlineSymbols="true" defaultGridColor="true" view="normal" topLeftCell="A121" colorId="64" zoomScale="100" zoomScaleNormal="100" zoomScalePageLayoutView="100" workbookViewId="0">
      <selection pane="topLeft" activeCell="G145" activeCellId="0" sqref="G145"/>
    </sheetView>
  </sheetViews>
  <sheetFormatPr defaultRowHeight="15" zeroHeight="false" outlineLevelRow="0" outlineLevelCol="0"/>
  <cols>
    <col collapsed="false" customWidth="true" hidden="false" outlineLevel="0" max="1" min="1" style="0" width="7.87"/>
    <col collapsed="false" customWidth="true" hidden="false" outlineLevel="0" max="2" min="2" style="0" width="62.38"/>
    <col collapsed="false" customWidth="true" hidden="false" outlineLevel="0" max="3" min="3" style="0" width="23.23"/>
    <col collapsed="false" customWidth="true" hidden="false" outlineLevel="0" max="4" min="4" style="0" width="12.5"/>
    <col collapsed="false" customWidth="true" hidden="false" outlineLevel="0" max="5" min="5" style="0" width="19.38"/>
    <col collapsed="false" customWidth="true" hidden="false" outlineLevel="0" max="6" min="6" style="0" width="15.63"/>
    <col collapsed="false" customWidth="true" hidden="false" outlineLevel="0" max="7" min="7" style="0" width="15.27"/>
    <col collapsed="false" customWidth="true" hidden="false" outlineLevel="0" max="8" min="8" style="0" width="14.62"/>
    <col collapsed="false" customWidth="false" hidden="false" outlineLevel="0" max="12" min="9" style="0" width="11.5"/>
    <col collapsed="false" customWidth="true" hidden="false" outlineLevel="0" max="26" min="13" style="0" width="8.63"/>
    <col collapsed="false" customWidth="true" hidden="false" outlineLevel="0" max="1025" min="27" style="0" width="12.64"/>
  </cols>
  <sheetData>
    <row r="1" customFormat="false" ht="13.5" hidden="false" customHeight="true" outlineLevel="0" collapsed="false">
      <c r="A1" s="1" t="s">
        <v>171</v>
      </c>
      <c r="B1" s="1"/>
      <c r="C1" s="1"/>
      <c r="D1" s="1"/>
      <c r="E1" s="1"/>
      <c r="F1" s="119"/>
      <c r="G1" s="119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5" hidden="false" customHeight="true" outlineLevel="0" collapsed="false">
      <c r="A2" s="1"/>
      <c r="B2" s="1"/>
      <c r="C2" s="1"/>
      <c r="D2" s="1"/>
      <c r="E2" s="1"/>
      <c r="F2" s="10"/>
      <c r="G2" s="10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customFormat="false" ht="13.5" hidden="false" customHeight="true" outlineLevel="0" collapsed="false">
      <c r="A3" s="1"/>
      <c r="B3" s="1"/>
      <c r="C3" s="1"/>
      <c r="D3" s="1"/>
      <c r="E3" s="1"/>
      <c r="F3" s="5"/>
      <c r="G3" s="5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3.5" hidden="false" customHeight="true" outlineLevel="0" collapsed="false">
      <c r="A4" s="1"/>
      <c r="B4" s="1"/>
      <c r="C4" s="1"/>
      <c r="D4" s="1"/>
      <c r="E4" s="1"/>
      <c r="F4" s="120"/>
      <c r="G4" s="120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customFormat="false" ht="13.5" hidden="false" customHeight="true" outlineLevel="0" collapsed="false">
      <c r="A5" s="1"/>
      <c r="B5" s="1"/>
      <c r="C5" s="1"/>
      <c r="D5" s="1"/>
      <c r="E5" s="1"/>
      <c r="F5" s="5"/>
      <c r="G5" s="5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customFormat="false" ht="13.5" hidden="false" customHeight="true" outlineLevel="0" collapsed="false">
      <c r="A6" s="1"/>
      <c r="B6" s="1"/>
      <c r="C6" s="1"/>
      <c r="D6" s="1"/>
      <c r="E6" s="1"/>
      <c r="F6" s="5"/>
      <c r="G6" s="5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customFormat="false" ht="13.5" hidden="false" customHeight="true" outlineLevel="0" collapsed="false">
      <c r="A7" s="1"/>
      <c r="B7" s="1"/>
      <c r="C7" s="1"/>
      <c r="D7" s="1"/>
      <c r="E7" s="1"/>
      <c r="F7" s="5"/>
      <c r="G7" s="5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customFormat="false" ht="13.5" hidden="false" customHeight="true" outlineLevel="0" collapsed="false">
      <c r="A8" s="1"/>
      <c r="B8" s="1"/>
      <c r="C8" s="1"/>
      <c r="D8" s="1"/>
      <c r="E8" s="1"/>
      <c r="F8" s="5"/>
      <c r="G8" s="5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customFormat="false" ht="13.5" hidden="false" customHeight="true" outlineLevel="0" collapsed="false">
      <c r="A9" s="1"/>
      <c r="B9" s="1"/>
      <c r="C9" s="1"/>
      <c r="D9" s="1"/>
      <c r="E9" s="1"/>
      <c r="F9" s="5"/>
      <c r="G9" s="5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customFormat="false" ht="13.5" hidden="false" customHeight="true" outlineLevel="0" collapsed="false">
      <c r="A10" s="3" t="s">
        <v>172</v>
      </c>
      <c r="B10" s="3"/>
      <c r="C10" s="3"/>
      <c r="D10" s="3"/>
      <c r="E10" s="3"/>
      <c r="F10" s="5"/>
      <c r="G10" s="5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customFormat="false" ht="13.5" hidden="false" customHeight="true" outlineLevel="0" collapsed="false">
      <c r="A11" s="4"/>
      <c r="B11" s="5"/>
      <c r="C11" s="5"/>
      <c r="D11" s="5"/>
      <c r="E11" s="6"/>
      <c r="F11" s="5"/>
      <c r="G11" s="5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customFormat="false" ht="13.5" hidden="false" customHeight="true" outlineLevel="0" collapsed="false">
      <c r="A12" s="7" t="s">
        <v>2</v>
      </c>
      <c r="B12" s="2"/>
      <c r="C12" s="8" t="s">
        <v>3</v>
      </c>
      <c r="D12" s="2"/>
      <c r="E12" s="2"/>
      <c r="F12" s="5"/>
      <c r="G12" s="5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customFormat="false" ht="13.5" hidden="false" customHeight="true" outlineLevel="0" collapsed="false">
      <c r="A13" s="7" t="s">
        <v>4</v>
      </c>
      <c r="B13" s="2"/>
      <c r="C13" s="8" t="s">
        <v>5</v>
      </c>
      <c r="D13" s="2"/>
      <c r="E13" s="2"/>
      <c r="F13" s="5"/>
      <c r="G13" s="5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customFormat="false" ht="13.5" hidden="false" customHeight="true" outlineLevel="0" collapsed="false">
      <c r="A14" s="2"/>
      <c r="B14" s="2"/>
      <c r="C14" s="2"/>
      <c r="D14" s="9"/>
      <c r="E14" s="2"/>
      <c r="F14" s="5"/>
      <c r="G14" s="5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customFormat="false" ht="13.5" hidden="false" customHeight="true" outlineLevel="0" collapsed="false">
      <c r="A15" s="5" t="s">
        <v>6</v>
      </c>
      <c r="B15" s="2"/>
      <c r="C15" s="2"/>
      <c r="D15" s="9"/>
      <c r="E15" s="2"/>
      <c r="F15" s="5"/>
      <c r="G15" s="5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customFormat="false" ht="13.5" hidden="false" customHeight="true" outlineLevel="0" collapsed="false">
      <c r="A16" s="2"/>
      <c r="B16" s="2"/>
      <c r="C16" s="2"/>
      <c r="D16" s="9"/>
      <c r="E16" s="2"/>
      <c r="F16" s="5"/>
      <c r="G16" s="5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customFormat="false" ht="13.5" hidden="false" customHeight="true" outlineLevel="0" collapsed="false">
      <c r="A17" s="10" t="s">
        <v>7</v>
      </c>
      <c r="B17" s="5"/>
      <c r="C17" s="5"/>
      <c r="D17" s="2"/>
      <c r="E17" s="2"/>
      <c r="F17" s="5"/>
      <c r="G17" s="5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customFormat="false" ht="13.5" hidden="false" customHeight="true" outlineLevel="0" collapsed="false">
      <c r="A18" s="11" t="s">
        <v>8</v>
      </c>
      <c r="B18" s="12"/>
      <c r="C18" s="12"/>
      <c r="D18" s="13"/>
      <c r="E18" s="13"/>
      <c r="F18" s="5"/>
      <c r="G18" s="5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customFormat="false" ht="13.5" hidden="false" customHeight="true" outlineLevel="0" collapsed="false">
      <c r="A19" s="11" t="s">
        <v>9</v>
      </c>
      <c r="B19" s="12"/>
      <c r="C19" s="12"/>
      <c r="D19" s="13"/>
      <c r="E19" s="14" t="s">
        <v>10</v>
      </c>
      <c r="F19" s="5"/>
      <c r="G19" s="5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customFormat="false" ht="13.5" hidden="false" customHeight="true" outlineLevel="0" collapsed="false">
      <c r="A20" s="11" t="s">
        <v>11</v>
      </c>
      <c r="B20" s="12"/>
      <c r="C20" s="12"/>
      <c r="D20" s="13"/>
      <c r="E20" s="15" t="s">
        <v>12</v>
      </c>
      <c r="F20" s="5"/>
      <c r="G20" s="5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customFormat="false" ht="13.5" hidden="false" customHeight="true" outlineLevel="0" collapsed="false">
      <c r="A21" s="11" t="s">
        <v>13</v>
      </c>
      <c r="B21" s="12"/>
      <c r="C21" s="12"/>
      <c r="D21" s="13"/>
      <c r="E21" s="14" t="n">
        <v>24</v>
      </c>
      <c r="F21" s="5"/>
      <c r="G21" s="5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customFormat="false" ht="13.5" hidden="false" customHeight="true" outlineLevel="0" collapsed="false">
      <c r="A22" s="2"/>
      <c r="B22" s="2"/>
      <c r="C22" s="2"/>
      <c r="D22" s="9"/>
      <c r="E22" s="2"/>
      <c r="F22" s="5"/>
      <c r="G22" s="5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customFormat="false" ht="13.5" hidden="false" customHeight="true" outlineLevel="0" collapsed="false">
      <c r="A23" s="10" t="s">
        <v>14</v>
      </c>
      <c r="B23" s="16"/>
      <c r="C23" s="16"/>
      <c r="D23" s="6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customFormat="false" ht="13.5" hidden="false" customHeight="true" outlineLevel="0" collapsed="false">
      <c r="A24" s="17" t="s">
        <v>173</v>
      </c>
      <c r="B24" s="18"/>
      <c r="C24" s="19"/>
      <c r="D24" s="13"/>
      <c r="E24" s="13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customFormat="false" ht="13.5" hidden="false" customHeight="true" outlineLevel="0" collapsed="false">
      <c r="A25" s="17" t="s">
        <v>16</v>
      </c>
      <c r="B25" s="20"/>
      <c r="C25" s="13"/>
      <c r="D25" s="13"/>
      <c r="E25" s="21" t="n">
        <v>1</v>
      </c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customFormat="false" ht="13.5" hidden="false" customHeight="true" outlineLevel="0" collapsed="false">
      <c r="A26" s="17" t="s">
        <v>17</v>
      </c>
      <c r="B26" s="20"/>
      <c r="C26" s="13"/>
      <c r="D26" s="13"/>
      <c r="E26" s="22" t="n">
        <v>1</v>
      </c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customFormat="false" ht="13.5" hidden="false" customHeight="true" outlineLevel="0" collapsed="false">
      <c r="A27" s="17" t="s">
        <v>18</v>
      </c>
      <c r="B27" s="20"/>
      <c r="C27" s="13"/>
      <c r="D27" s="13"/>
      <c r="E27" s="23" t="n">
        <v>22</v>
      </c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customFormat="false" ht="13.5" hidden="false" customHeight="true" outlineLevel="0" collapsed="false">
      <c r="A28" s="17" t="s">
        <v>19</v>
      </c>
      <c r="B28" s="20"/>
      <c r="C28" s="13"/>
      <c r="D28" s="13"/>
      <c r="E28" s="22" t="n">
        <v>44</v>
      </c>
      <c r="F28" s="5"/>
      <c r="G28" s="5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customFormat="false" ht="13.5" hidden="false" customHeight="true" outlineLevel="0" collapsed="false">
      <c r="A29" s="17" t="s">
        <v>22</v>
      </c>
      <c r="B29" s="20"/>
      <c r="C29" s="13"/>
      <c r="D29" s="13"/>
      <c r="E29" s="24" t="n">
        <v>4.5</v>
      </c>
      <c r="F29" s="16"/>
      <c r="G29" s="16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customFormat="false" ht="13.5" hidden="false" customHeight="true" outlineLevel="0" collapsed="false">
      <c r="A30" s="17" t="s">
        <v>23</v>
      </c>
      <c r="B30" s="20"/>
      <c r="C30" s="13"/>
      <c r="D30" s="13"/>
      <c r="E30" s="24" t="n">
        <v>22.55</v>
      </c>
      <c r="F30" s="5"/>
      <c r="G30" s="5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customFormat="false" ht="34.5" hidden="false" customHeight="true" outlineLevel="0" collapsed="false">
      <c r="A31" s="28" t="s">
        <v>25</v>
      </c>
      <c r="B31" s="29"/>
      <c r="C31" s="29"/>
      <c r="D31" s="29"/>
      <c r="E31" s="30"/>
      <c r="F31" s="2"/>
      <c r="G31" s="2"/>
      <c r="H31" s="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</row>
    <row r="32" customFormat="false" ht="13.5" hidden="false" customHeight="true" outlineLevel="0" collapsed="false">
      <c r="A32" s="33" t="n">
        <v>1</v>
      </c>
      <c r="B32" s="34" t="s">
        <v>26</v>
      </c>
      <c r="C32" s="34"/>
      <c r="D32" s="34"/>
      <c r="E32" s="35" t="s">
        <v>174</v>
      </c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customFormat="false" ht="13.5" hidden="false" customHeight="true" outlineLevel="0" collapsed="false">
      <c r="A33" s="33" t="n">
        <v>2</v>
      </c>
      <c r="B33" s="34" t="s">
        <v>29</v>
      </c>
      <c r="C33" s="34"/>
      <c r="D33" s="34"/>
      <c r="E33" s="37" t="s">
        <v>175</v>
      </c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customFormat="false" ht="13.5" hidden="false" customHeight="true" outlineLevel="0" collapsed="false">
      <c r="A34" s="33" t="n">
        <v>3</v>
      </c>
      <c r="B34" s="34" t="s">
        <v>31</v>
      </c>
      <c r="C34" s="34"/>
      <c r="D34" s="34"/>
      <c r="E34" s="38" t="n">
        <v>1739.01</v>
      </c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customFormat="false" ht="13.5" hidden="false" customHeight="true" outlineLevel="0" collapsed="false">
      <c r="A35" s="33" t="n">
        <v>4</v>
      </c>
      <c r="B35" s="34" t="s">
        <v>32</v>
      </c>
      <c r="C35" s="34"/>
      <c r="D35" s="34"/>
      <c r="E35" s="39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customFormat="false" ht="13.5" hidden="false" customHeight="true" outlineLevel="0" collapsed="false">
      <c r="A36" s="33" t="n">
        <v>5</v>
      </c>
      <c r="B36" s="34" t="s">
        <v>33</v>
      </c>
      <c r="C36" s="34"/>
      <c r="D36" s="34"/>
      <c r="E36" s="40" t="s">
        <v>34</v>
      </c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customFormat="false" ht="13.5" hidden="false" customHeight="true" outlineLevel="0" collapsed="false">
      <c r="A37" s="4"/>
      <c r="B37" s="5"/>
      <c r="C37" s="5"/>
      <c r="D37" s="5"/>
      <c r="E37" s="6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customFormat="false" ht="13.5" hidden="false" customHeight="true" outlineLevel="0" collapsed="false">
      <c r="A38" s="4"/>
      <c r="B38" s="5" t="s">
        <v>35</v>
      </c>
      <c r="C38" s="5"/>
      <c r="D38" s="5"/>
      <c r="E38" s="6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customFormat="false" ht="13.5" hidden="false" customHeight="true" outlineLevel="0" collapsed="false">
      <c r="A39" s="41" t="n">
        <v>1</v>
      </c>
      <c r="B39" s="42" t="s">
        <v>36</v>
      </c>
      <c r="C39" s="42"/>
      <c r="D39" s="43" t="s">
        <v>37</v>
      </c>
      <c r="E39" s="44" t="s">
        <v>38</v>
      </c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customFormat="false" ht="13.5" hidden="false" customHeight="true" outlineLevel="0" collapsed="false">
      <c r="A40" s="45" t="s">
        <v>39</v>
      </c>
      <c r="B40" s="46" t="s">
        <v>40</v>
      </c>
      <c r="C40" s="46"/>
      <c r="D40" s="47"/>
      <c r="E40" s="48" t="n">
        <f aca="false">E34</f>
        <v>1739.01</v>
      </c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customFormat="false" ht="13.5" hidden="false" customHeight="true" outlineLevel="0" collapsed="false">
      <c r="A41" s="45" t="s">
        <v>41</v>
      </c>
      <c r="B41" s="46" t="s">
        <v>42</v>
      </c>
      <c r="C41" s="46"/>
      <c r="D41" s="49" t="n">
        <v>0</v>
      </c>
      <c r="E41" s="48" t="n">
        <f aca="false">E40*D41</f>
        <v>0</v>
      </c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customFormat="false" ht="13.5" hidden="false" customHeight="true" outlineLevel="0" collapsed="false">
      <c r="A42" s="45" t="s">
        <v>43</v>
      </c>
      <c r="B42" s="46" t="s">
        <v>176</v>
      </c>
      <c r="C42" s="46"/>
      <c r="D42" s="49" t="n">
        <v>0.2</v>
      </c>
      <c r="E42" s="48" t="n">
        <f aca="false">E40*D42</f>
        <v>347.802</v>
      </c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customFormat="false" ht="13.5" hidden="false" customHeight="true" outlineLevel="0" collapsed="false">
      <c r="A43" s="45" t="s">
        <v>45</v>
      </c>
      <c r="B43" s="46" t="s">
        <v>46</v>
      </c>
      <c r="C43" s="46"/>
      <c r="D43" s="49"/>
      <c r="E43" s="48" t="n">
        <v>0</v>
      </c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customFormat="false" ht="13.5" hidden="false" customHeight="true" outlineLevel="0" collapsed="false">
      <c r="A44" s="45" t="s">
        <v>47</v>
      </c>
      <c r="B44" s="46" t="s">
        <v>48</v>
      </c>
      <c r="C44" s="46"/>
      <c r="D44" s="47"/>
      <c r="E44" s="48" t="n">
        <v>0</v>
      </c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customFormat="false" ht="13.5" hidden="false" customHeight="true" outlineLevel="0" collapsed="false">
      <c r="A45" s="45" t="s">
        <v>49</v>
      </c>
      <c r="B45" s="46" t="s">
        <v>50</v>
      </c>
      <c r="C45" s="46"/>
      <c r="D45" s="47"/>
      <c r="E45" s="48" t="n">
        <v>0</v>
      </c>
      <c r="F45" s="2"/>
      <c r="G45" s="2"/>
      <c r="H45" s="2"/>
      <c r="I45" s="2"/>
      <c r="J45" s="2"/>
      <c r="K45" s="51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customFormat="false" ht="13.5" hidden="false" customHeight="true" outlineLevel="0" collapsed="false">
      <c r="A46" s="41"/>
      <c r="B46" s="42" t="s">
        <v>51</v>
      </c>
      <c r="C46" s="42"/>
      <c r="D46" s="52"/>
      <c r="E46" s="53" t="n">
        <f aca="false">SUM(E40:E45)</f>
        <v>2086.812</v>
      </c>
      <c r="F46" s="2"/>
      <c r="G46" s="2"/>
      <c r="H46" s="2"/>
      <c r="I46" s="2"/>
      <c r="J46" s="2"/>
      <c r="K46" s="51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customFormat="false" ht="13.5" hidden="false" customHeight="true" outlineLevel="0" collapsed="false">
      <c r="A47" s="4"/>
      <c r="B47" s="5"/>
      <c r="C47" s="5"/>
      <c r="D47" s="5"/>
      <c r="E47" s="6"/>
      <c r="F47" s="2"/>
      <c r="G47" s="2"/>
      <c r="H47" s="2"/>
      <c r="I47" s="2"/>
      <c r="J47" s="2"/>
      <c r="K47" s="51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customFormat="false" ht="13.5" hidden="false" customHeight="true" outlineLevel="0" collapsed="false">
      <c r="A48" s="4"/>
      <c r="B48" s="5" t="s">
        <v>52</v>
      </c>
      <c r="C48" s="5"/>
      <c r="D48" s="5"/>
      <c r="E48" s="6"/>
      <c r="F48" s="2"/>
      <c r="G48" s="2"/>
      <c r="H48" s="2"/>
      <c r="I48" s="2"/>
      <c r="J48" s="2"/>
      <c r="K48" s="51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customFormat="false" ht="13.5" hidden="false" customHeight="true" outlineLevel="0" collapsed="false">
      <c r="A49" s="4"/>
      <c r="B49" s="5" t="s">
        <v>53</v>
      </c>
      <c r="C49" s="5"/>
      <c r="D49" s="5"/>
      <c r="E49" s="6"/>
      <c r="F49" s="2"/>
      <c r="G49" s="2"/>
      <c r="H49" s="2"/>
      <c r="I49" s="2"/>
      <c r="J49" s="2"/>
      <c r="K49" s="51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customFormat="false" ht="13.5" hidden="false" customHeight="true" outlineLevel="0" collapsed="false">
      <c r="A50" s="41" t="s">
        <v>54</v>
      </c>
      <c r="B50" s="42" t="s">
        <v>55</v>
      </c>
      <c r="C50" s="42"/>
      <c r="D50" s="43" t="s">
        <v>37</v>
      </c>
      <c r="E50" s="54" t="s">
        <v>38</v>
      </c>
      <c r="F50" s="2"/>
      <c r="G50" s="2"/>
      <c r="H50" s="2"/>
      <c r="I50" s="2"/>
      <c r="J50" s="2"/>
      <c r="K50" s="51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customFormat="false" ht="13.5" hidden="false" customHeight="true" outlineLevel="0" collapsed="false">
      <c r="A51" s="45" t="s">
        <v>39</v>
      </c>
      <c r="B51" s="46" t="s">
        <v>56</v>
      </c>
      <c r="C51" s="46"/>
      <c r="D51" s="49" t="n">
        <v>0.0833</v>
      </c>
      <c r="E51" s="48" t="n">
        <f aca="false">E46*D51</f>
        <v>173.8314396</v>
      </c>
      <c r="F51" s="2"/>
      <c r="G51" s="2"/>
      <c r="H51" s="2"/>
      <c r="I51" s="2"/>
      <c r="J51" s="2"/>
      <c r="K51" s="51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customFormat="false" ht="13.5" hidden="false" customHeight="true" outlineLevel="0" collapsed="false">
      <c r="A52" s="55" t="s">
        <v>41</v>
      </c>
      <c r="B52" s="46" t="s">
        <v>57</v>
      </c>
      <c r="C52" s="46"/>
      <c r="D52" s="49" t="n">
        <v>0.1111</v>
      </c>
      <c r="E52" s="48" t="n">
        <f aca="false">E46*$D52</f>
        <v>231.8448132</v>
      </c>
      <c r="F52" s="2"/>
      <c r="G52" s="2"/>
      <c r="H52" s="2"/>
      <c r="I52" s="56"/>
      <c r="J52" s="56"/>
      <c r="K52" s="57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</row>
    <row r="53" customFormat="false" ht="13.5" hidden="false" customHeight="true" outlineLevel="0" collapsed="false">
      <c r="A53" s="54"/>
      <c r="B53" s="58" t="s">
        <v>51</v>
      </c>
      <c r="C53" s="58"/>
      <c r="D53" s="59"/>
      <c r="E53" s="53" t="n">
        <f aca="false">SUM(E51:E52)</f>
        <v>405.6762528</v>
      </c>
      <c r="F53" s="2"/>
      <c r="G53" s="2"/>
      <c r="H53" s="2"/>
      <c r="I53" s="2"/>
      <c r="J53" s="2"/>
      <c r="K53" s="51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customFormat="false" ht="13.5" hidden="false" customHeight="true" outlineLevel="0" collapsed="false">
      <c r="A54" s="4"/>
      <c r="B54" s="5"/>
      <c r="C54" s="5"/>
      <c r="D54" s="5"/>
      <c r="E54" s="6"/>
      <c r="F54" s="2"/>
      <c r="G54" s="2"/>
      <c r="H54" s="2"/>
      <c r="I54" s="2"/>
      <c r="J54" s="2"/>
      <c r="K54" s="51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customFormat="false" ht="13.5" hidden="false" customHeight="true" outlineLevel="0" collapsed="false">
      <c r="A55" s="4"/>
      <c r="B55" s="5" t="s">
        <v>58</v>
      </c>
      <c r="C55" s="5"/>
      <c r="D55" s="5"/>
      <c r="E55" s="6"/>
      <c r="F55" s="2"/>
      <c r="G55" s="2"/>
      <c r="H55" s="2"/>
      <c r="I55" s="2"/>
      <c r="J55" s="2"/>
      <c r="K55" s="51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customFormat="false" ht="13.5" hidden="false" customHeight="true" outlineLevel="0" collapsed="false">
      <c r="A56" s="41" t="s">
        <v>59</v>
      </c>
      <c r="B56" s="42" t="s">
        <v>60</v>
      </c>
      <c r="C56" s="42"/>
      <c r="D56" s="43" t="s">
        <v>37</v>
      </c>
      <c r="E56" s="44" t="s">
        <v>38</v>
      </c>
      <c r="F56" s="2"/>
      <c r="G56" s="2"/>
      <c r="H56" s="2"/>
      <c r="I56" s="2"/>
      <c r="J56" s="2"/>
      <c r="K56" s="51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customFormat="false" ht="13.5" hidden="false" customHeight="true" outlineLevel="0" collapsed="false">
      <c r="A57" s="45" t="s">
        <v>39</v>
      </c>
      <c r="B57" s="46" t="s">
        <v>61</v>
      </c>
      <c r="C57" s="46"/>
      <c r="D57" s="49" t="n">
        <v>0.2</v>
      </c>
      <c r="E57" s="48" t="n">
        <f aca="false">($E$46+$E$53)*D57</f>
        <v>498.49765056</v>
      </c>
      <c r="F57" s="2"/>
      <c r="G57" s="2"/>
      <c r="H57" s="2"/>
      <c r="I57" s="2"/>
      <c r="J57" s="2"/>
      <c r="K57" s="51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customFormat="false" ht="13.5" hidden="false" customHeight="true" outlineLevel="0" collapsed="false">
      <c r="A58" s="45" t="s">
        <v>41</v>
      </c>
      <c r="B58" s="46" t="s">
        <v>62</v>
      </c>
      <c r="C58" s="46"/>
      <c r="D58" s="49" t="n">
        <v>0.025</v>
      </c>
      <c r="E58" s="48" t="n">
        <f aca="false">($E$46+$E$53)*D58</f>
        <v>62.31220632</v>
      </c>
      <c r="F58" s="2"/>
      <c r="G58" s="2"/>
      <c r="H58" s="2"/>
      <c r="I58" s="2"/>
      <c r="J58" s="2"/>
      <c r="K58" s="51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customFormat="false" ht="13.5" hidden="false" customHeight="true" outlineLevel="0" collapsed="false">
      <c r="A59" s="45" t="s">
        <v>43</v>
      </c>
      <c r="B59" s="46" t="s">
        <v>63</v>
      </c>
      <c r="C59" s="46"/>
      <c r="D59" s="60" t="n">
        <v>0.0239</v>
      </c>
      <c r="E59" s="48" t="n">
        <f aca="false">($E$46+$E$53)*D59</f>
        <v>59.57046924192</v>
      </c>
      <c r="F59" s="2"/>
      <c r="G59" s="2"/>
      <c r="H59" s="2"/>
      <c r="I59" s="2"/>
      <c r="J59" s="2"/>
      <c r="K59" s="51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customFormat="false" ht="13.5" hidden="false" customHeight="true" outlineLevel="0" collapsed="false">
      <c r="A60" s="45" t="s">
        <v>45</v>
      </c>
      <c r="B60" s="46" t="s">
        <v>64</v>
      </c>
      <c r="C60" s="46"/>
      <c r="D60" s="49" t="n">
        <v>0.015</v>
      </c>
      <c r="E60" s="48" t="n">
        <f aca="false">($E$46+$E$53)*D60</f>
        <v>37.387323792</v>
      </c>
      <c r="F60" s="2"/>
      <c r="G60" s="2"/>
      <c r="H60" s="2"/>
      <c r="I60" s="2"/>
      <c r="J60" s="2"/>
      <c r="K60" s="51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customFormat="false" ht="13.5" hidden="false" customHeight="true" outlineLevel="0" collapsed="false">
      <c r="A61" s="45" t="s">
        <v>47</v>
      </c>
      <c r="B61" s="46" t="s">
        <v>65</v>
      </c>
      <c r="C61" s="46"/>
      <c r="D61" s="49" t="n">
        <v>0.01</v>
      </c>
      <c r="E61" s="48" t="n">
        <f aca="false">($E$46+$E$53)*D61</f>
        <v>24.924882528</v>
      </c>
      <c r="F61" s="2"/>
      <c r="G61" s="2"/>
      <c r="H61" s="2"/>
      <c r="I61" s="2"/>
      <c r="J61" s="2"/>
      <c r="K61" s="51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customFormat="false" ht="13.5" hidden="false" customHeight="true" outlineLevel="0" collapsed="false">
      <c r="A62" s="45" t="s">
        <v>49</v>
      </c>
      <c r="B62" s="46" t="s">
        <v>66</v>
      </c>
      <c r="C62" s="46"/>
      <c r="D62" s="49" t="n">
        <v>0.006</v>
      </c>
      <c r="E62" s="48" t="n">
        <f aca="false">($E$46+$E$53)*D62</f>
        <v>14.9549295168</v>
      </c>
      <c r="F62" s="2"/>
      <c r="G62" s="2"/>
      <c r="H62" s="2"/>
      <c r="I62" s="2"/>
      <c r="J62" s="2"/>
      <c r="K62" s="51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customFormat="false" ht="13.5" hidden="false" customHeight="true" outlineLevel="0" collapsed="false">
      <c r="A63" s="45" t="s">
        <v>67</v>
      </c>
      <c r="B63" s="46" t="s">
        <v>68</v>
      </c>
      <c r="C63" s="46"/>
      <c r="D63" s="49" t="n">
        <v>0.002</v>
      </c>
      <c r="E63" s="48" t="n">
        <f aca="false">($E$46+$E$53)*D63</f>
        <v>4.9849765056</v>
      </c>
      <c r="F63" s="2"/>
      <c r="G63" s="2"/>
      <c r="H63" s="2"/>
      <c r="I63" s="2"/>
      <c r="J63" s="2"/>
      <c r="K63" s="51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customFormat="false" ht="13.5" hidden="false" customHeight="true" outlineLevel="0" collapsed="false">
      <c r="A64" s="45" t="s">
        <v>69</v>
      </c>
      <c r="B64" s="46" t="s">
        <v>70</v>
      </c>
      <c r="C64" s="46"/>
      <c r="D64" s="49" t="n">
        <v>0.08</v>
      </c>
      <c r="E64" s="48" t="n">
        <f aca="false">($E$46+$E$53)*D64</f>
        <v>199.399060224</v>
      </c>
      <c r="F64" s="2"/>
      <c r="G64" s="2"/>
      <c r="H64" s="2"/>
      <c r="I64" s="2"/>
      <c r="J64" s="2"/>
      <c r="K64" s="51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customFormat="false" ht="13.5" hidden="false" customHeight="true" outlineLevel="0" collapsed="false">
      <c r="A65" s="54"/>
      <c r="B65" s="42" t="s">
        <v>51</v>
      </c>
      <c r="C65" s="42"/>
      <c r="D65" s="61" t="n">
        <f aca="false">SUM(D57:D64)</f>
        <v>0.3619</v>
      </c>
      <c r="E65" s="53" t="n">
        <f aca="false">SUM(E57:E64)</f>
        <v>902.03149868832</v>
      </c>
      <c r="F65" s="2"/>
      <c r="G65" s="2"/>
      <c r="H65" s="2"/>
      <c r="I65" s="2"/>
      <c r="J65" s="2"/>
      <c r="K65" s="51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customFormat="false" ht="13.5" hidden="false" customHeight="true" outlineLevel="0" collapsed="false">
      <c r="A66" s="4"/>
      <c r="B66" s="5"/>
      <c r="C66" s="5"/>
      <c r="D66" s="5"/>
      <c r="E66" s="62"/>
      <c r="F66" s="2"/>
      <c r="G66" s="2"/>
      <c r="H66" s="2"/>
      <c r="I66" s="2"/>
      <c r="J66" s="2"/>
      <c r="K66" s="51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customFormat="false" ht="13.5" hidden="false" customHeight="true" outlineLevel="0" collapsed="false">
      <c r="A67" s="4"/>
      <c r="B67" s="5" t="s">
        <v>71</v>
      </c>
      <c r="C67" s="5"/>
      <c r="D67" s="5"/>
      <c r="E67" s="6"/>
      <c r="F67" s="2"/>
      <c r="G67" s="2"/>
      <c r="H67" s="2"/>
      <c r="I67" s="2"/>
      <c r="J67" s="2"/>
      <c r="K67" s="51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customFormat="false" ht="13.5" hidden="false" customHeight="true" outlineLevel="0" collapsed="false">
      <c r="A68" s="41" t="s">
        <v>72</v>
      </c>
      <c r="B68" s="42" t="s">
        <v>73</v>
      </c>
      <c r="C68" s="42"/>
      <c r="D68" s="43" t="s">
        <v>37</v>
      </c>
      <c r="E68" s="41" t="s">
        <v>38</v>
      </c>
      <c r="F68" s="2"/>
      <c r="G68" s="2"/>
      <c r="H68" s="2"/>
      <c r="I68" s="2"/>
      <c r="J68" s="2"/>
      <c r="K68" s="51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customFormat="false" ht="13.5" hidden="false" customHeight="true" outlineLevel="0" collapsed="false">
      <c r="A69" s="45" t="s">
        <v>39</v>
      </c>
      <c r="B69" s="121" t="s">
        <v>177</v>
      </c>
      <c r="C69" s="46"/>
      <c r="D69" s="64" t="n">
        <f aca="false">E29</f>
        <v>4.5</v>
      </c>
      <c r="E69" s="48" t="n">
        <f aca="false">IF($E29=0,0,(($E27*2)*$E29)-(E40*0.06))</f>
        <v>93.6594</v>
      </c>
      <c r="F69" s="2"/>
      <c r="G69" s="2"/>
      <c r="H69" s="2"/>
      <c r="I69" s="2"/>
      <c r="J69" s="2"/>
      <c r="K69" s="51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customFormat="false" ht="13.5" hidden="false" customHeight="true" outlineLevel="0" collapsed="false">
      <c r="A70" s="45" t="s">
        <v>41</v>
      </c>
      <c r="B70" s="46" t="s">
        <v>178</v>
      </c>
      <c r="C70" s="46"/>
      <c r="D70" s="64" t="n">
        <f aca="false">E30</f>
        <v>22.55</v>
      </c>
      <c r="E70" s="48" t="n">
        <f aca="false">($E27*$E30)-($E27*$E30*0.01)</f>
        <v>491.139</v>
      </c>
      <c r="F70" s="2"/>
      <c r="G70" s="2"/>
      <c r="H70" s="2"/>
      <c r="I70" s="2"/>
      <c r="J70" s="2"/>
      <c r="K70" s="51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customFormat="false" ht="13.5" hidden="false" customHeight="true" outlineLevel="0" collapsed="false">
      <c r="A71" s="45" t="s">
        <v>43</v>
      </c>
      <c r="B71" s="46" t="s">
        <v>76</v>
      </c>
      <c r="C71" s="46"/>
      <c r="D71" s="71" t="n">
        <v>11</v>
      </c>
      <c r="E71" s="48" t="n">
        <f aca="false">D71</f>
        <v>11</v>
      </c>
      <c r="F71" s="2"/>
      <c r="G71" s="2"/>
      <c r="H71" s="2"/>
      <c r="I71" s="2"/>
      <c r="J71" s="2"/>
      <c r="K71" s="51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customFormat="false" ht="13.5" hidden="false" customHeight="true" outlineLevel="0" collapsed="false">
      <c r="A72" s="45" t="s">
        <v>45</v>
      </c>
      <c r="B72" s="46" t="s">
        <v>77</v>
      </c>
      <c r="C72" s="46"/>
      <c r="D72" s="72" t="n">
        <v>0</v>
      </c>
      <c r="E72" s="48" t="n">
        <f aca="false">D72</f>
        <v>0</v>
      </c>
      <c r="F72" s="2"/>
      <c r="G72" s="2"/>
      <c r="H72" s="2"/>
      <c r="I72" s="2"/>
      <c r="J72" s="2"/>
      <c r="K72" s="51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customFormat="false" ht="13.5" hidden="false" customHeight="true" outlineLevel="0" collapsed="false">
      <c r="A73" s="45" t="s">
        <v>47</v>
      </c>
      <c r="B73" s="46" t="s">
        <v>78</v>
      </c>
      <c r="C73" s="46"/>
      <c r="D73" s="49" t="n">
        <v>0.07</v>
      </c>
      <c r="E73" s="48" t="n">
        <f aca="false">E46*D73</f>
        <v>146.07684</v>
      </c>
      <c r="F73" s="2"/>
      <c r="G73" s="2"/>
      <c r="H73" s="2"/>
      <c r="I73" s="2"/>
      <c r="J73" s="2"/>
      <c r="K73" s="51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customFormat="false" ht="13.5" hidden="false" customHeight="true" outlineLevel="0" collapsed="false">
      <c r="A74" s="45" t="s">
        <v>49</v>
      </c>
      <c r="B74" s="46" t="s">
        <v>50</v>
      </c>
      <c r="C74" s="46"/>
      <c r="D74" s="49" t="n">
        <v>0</v>
      </c>
      <c r="E74" s="48" t="n">
        <v>0</v>
      </c>
      <c r="F74" s="2"/>
      <c r="G74" s="2"/>
      <c r="H74" s="2"/>
      <c r="I74" s="2"/>
      <c r="J74" s="2"/>
      <c r="K74" s="51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customFormat="false" ht="13.5" hidden="false" customHeight="true" outlineLevel="0" collapsed="false">
      <c r="A75" s="54"/>
      <c r="B75" s="42" t="s">
        <v>51</v>
      </c>
      <c r="C75" s="42"/>
      <c r="D75" s="52"/>
      <c r="E75" s="53" t="n">
        <f aca="false">SUM(E69:E74)</f>
        <v>741.87524</v>
      </c>
      <c r="F75" s="2"/>
      <c r="G75" s="2"/>
      <c r="H75" s="2"/>
      <c r="I75" s="2"/>
      <c r="J75" s="2"/>
      <c r="K75" s="51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customFormat="false" ht="13.5" hidden="false" customHeight="true" outlineLevel="0" collapsed="false">
      <c r="A76" s="4"/>
      <c r="B76" s="5"/>
      <c r="C76" s="5"/>
      <c r="D76" s="5"/>
      <c r="E76" s="6"/>
      <c r="F76" s="2"/>
      <c r="G76" s="2"/>
      <c r="H76" s="2"/>
      <c r="I76" s="2"/>
      <c r="J76" s="2"/>
      <c r="K76" s="51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customFormat="false" ht="13.5" hidden="false" customHeight="true" outlineLevel="0" collapsed="false">
      <c r="A77" s="5"/>
      <c r="B77" s="5" t="s">
        <v>80</v>
      </c>
      <c r="C77" s="5"/>
      <c r="D77" s="5"/>
      <c r="E77" s="5"/>
      <c r="F77" s="2"/>
      <c r="G77" s="2"/>
      <c r="H77" s="2"/>
      <c r="I77" s="2"/>
      <c r="J77" s="2"/>
      <c r="K77" s="51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customFormat="false" ht="13.5" hidden="false" customHeight="true" outlineLevel="0" collapsed="false">
      <c r="A78" s="41" t="n">
        <v>2</v>
      </c>
      <c r="B78" s="42" t="s">
        <v>81</v>
      </c>
      <c r="C78" s="42"/>
      <c r="D78" s="43" t="s">
        <v>37</v>
      </c>
      <c r="E78" s="44" t="s">
        <v>38</v>
      </c>
      <c r="F78" s="2"/>
      <c r="G78" s="2"/>
      <c r="H78" s="2"/>
      <c r="I78" s="2"/>
      <c r="J78" s="2"/>
      <c r="K78" s="51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customFormat="false" ht="13.5" hidden="false" customHeight="true" outlineLevel="0" collapsed="false">
      <c r="A79" s="45" t="s">
        <v>54</v>
      </c>
      <c r="B79" s="46" t="s">
        <v>55</v>
      </c>
      <c r="C79" s="46"/>
      <c r="D79" s="47"/>
      <c r="E79" s="48" t="n">
        <f aca="false">E53</f>
        <v>405.6762528</v>
      </c>
      <c r="F79" s="2"/>
      <c r="G79" s="2"/>
      <c r="H79" s="2"/>
      <c r="I79" s="2"/>
      <c r="J79" s="2"/>
      <c r="K79" s="51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customFormat="false" ht="13.5" hidden="false" customHeight="true" outlineLevel="0" collapsed="false">
      <c r="A80" s="45" t="s">
        <v>59</v>
      </c>
      <c r="B80" s="46" t="s">
        <v>60</v>
      </c>
      <c r="C80" s="46"/>
      <c r="D80" s="47"/>
      <c r="E80" s="48" t="n">
        <f aca="false">E65</f>
        <v>902.0314987</v>
      </c>
      <c r="F80" s="2"/>
      <c r="G80" s="2"/>
      <c r="H80" s="2"/>
      <c r="I80" s="2"/>
      <c r="J80" s="2"/>
      <c r="K80" s="51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customFormat="false" ht="13.5" hidden="false" customHeight="true" outlineLevel="0" collapsed="false">
      <c r="A81" s="45" t="s">
        <v>72</v>
      </c>
      <c r="B81" s="46" t="s">
        <v>73</v>
      </c>
      <c r="C81" s="46"/>
      <c r="D81" s="47"/>
      <c r="E81" s="48" t="n">
        <f aca="false">E75</f>
        <v>741.87524</v>
      </c>
      <c r="F81" s="2"/>
      <c r="G81" s="2"/>
      <c r="H81" s="2"/>
      <c r="I81" s="2"/>
      <c r="J81" s="2"/>
      <c r="K81" s="51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customFormat="false" ht="13.5" hidden="false" customHeight="true" outlineLevel="0" collapsed="false">
      <c r="A82" s="77"/>
      <c r="B82" s="42" t="s">
        <v>51</v>
      </c>
      <c r="C82" s="42"/>
      <c r="D82" s="59"/>
      <c r="E82" s="53" t="n">
        <f aca="false">SUM(E79:E81)</f>
        <v>2049.582991</v>
      </c>
      <c r="F82" s="2"/>
      <c r="G82" s="2"/>
      <c r="H82" s="2"/>
      <c r="I82" s="2"/>
      <c r="J82" s="2"/>
      <c r="K82" s="51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customFormat="false" ht="13.5" hidden="false" customHeight="true" outlineLevel="0" collapsed="false">
      <c r="A83" s="5"/>
      <c r="B83" s="5"/>
      <c r="C83" s="5"/>
      <c r="D83" s="5"/>
      <c r="E83" s="5"/>
      <c r="F83" s="2"/>
      <c r="G83" s="2"/>
      <c r="H83" s="2"/>
      <c r="I83" s="2"/>
      <c r="J83" s="2"/>
      <c r="K83" s="51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customFormat="false" ht="13.5" hidden="false" customHeight="true" outlineLevel="0" collapsed="false">
      <c r="A84" s="4"/>
      <c r="B84" s="5" t="s">
        <v>82</v>
      </c>
      <c r="C84" s="5"/>
      <c r="D84" s="6"/>
      <c r="E84" s="7"/>
      <c r="F84" s="2"/>
      <c r="G84" s="2"/>
      <c r="H84" s="2"/>
      <c r="I84" s="2"/>
      <c r="J84" s="2"/>
      <c r="K84" s="51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customFormat="false" ht="13.5" hidden="false" customHeight="true" outlineLevel="0" collapsed="false">
      <c r="A85" s="41" t="n">
        <v>3</v>
      </c>
      <c r="B85" s="42" t="s">
        <v>83</v>
      </c>
      <c r="C85" s="42"/>
      <c r="D85" s="43" t="s">
        <v>37</v>
      </c>
      <c r="E85" s="41" t="s">
        <v>38</v>
      </c>
      <c r="F85" s="2"/>
      <c r="G85" s="2"/>
      <c r="H85" s="2"/>
      <c r="I85" s="2"/>
      <c r="J85" s="2"/>
      <c r="K85" s="51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customFormat="false" ht="13.5" hidden="false" customHeight="true" outlineLevel="0" collapsed="false">
      <c r="A86" s="55" t="s">
        <v>39</v>
      </c>
      <c r="B86" s="46" t="s">
        <v>84</v>
      </c>
      <c r="C86" s="46"/>
      <c r="D86" s="49" t="n">
        <v>0.0042</v>
      </c>
      <c r="E86" s="48" t="n">
        <f aca="false">(E$46+E$53)*$D86</f>
        <v>10.46845066176</v>
      </c>
      <c r="F86" s="2"/>
      <c r="G86" s="2"/>
      <c r="H86" s="2"/>
      <c r="I86" s="2"/>
      <c r="J86" s="2"/>
      <c r="K86" s="51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customFormat="false" ht="13.5" hidden="false" customHeight="true" outlineLevel="0" collapsed="false">
      <c r="A87" s="55" t="s">
        <v>41</v>
      </c>
      <c r="B87" s="46" t="s">
        <v>85</v>
      </c>
      <c r="C87" s="46"/>
      <c r="D87" s="49" t="n">
        <v>0.000333</v>
      </c>
      <c r="E87" s="48" t="n">
        <f aca="false">(E$46+E$53)*$D87</f>
        <v>0.8299985881824</v>
      </c>
      <c r="F87" s="2"/>
      <c r="G87" s="2"/>
      <c r="H87" s="2"/>
      <c r="I87" s="2"/>
      <c r="J87" s="2"/>
      <c r="K87" s="51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customFormat="false" ht="13.5" hidden="false" customHeight="true" outlineLevel="0" collapsed="false">
      <c r="A88" s="55" t="s">
        <v>43</v>
      </c>
      <c r="B88" s="78" t="s">
        <v>86</v>
      </c>
      <c r="C88" s="78"/>
      <c r="D88" s="49" t="n">
        <v>0.02</v>
      </c>
      <c r="E88" s="48" t="n">
        <f aca="false">(E$46+E$53)*$D88</f>
        <v>49.849765056</v>
      </c>
      <c r="F88" s="2"/>
      <c r="G88" s="2"/>
      <c r="H88" s="2"/>
      <c r="I88" s="2"/>
      <c r="J88" s="2"/>
      <c r="K88" s="51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customFormat="false" ht="13.5" hidden="false" customHeight="true" outlineLevel="0" collapsed="false">
      <c r="A89" s="55" t="s">
        <v>45</v>
      </c>
      <c r="B89" s="46" t="s">
        <v>87</v>
      </c>
      <c r="C89" s="46"/>
      <c r="D89" s="49" t="n">
        <v>0.0194</v>
      </c>
      <c r="E89" s="48" t="n">
        <f aca="false">(E$46+E$53)*$D89</f>
        <v>48.35427210432</v>
      </c>
      <c r="F89" s="2"/>
      <c r="G89" s="2"/>
      <c r="H89" s="2"/>
      <c r="I89" s="2"/>
      <c r="J89" s="2"/>
      <c r="K89" s="51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customFormat="false" ht="13.5" hidden="false" customHeight="true" outlineLevel="0" collapsed="false">
      <c r="A90" s="55" t="s">
        <v>47</v>
      </c>
      <c r="B90" s="79" t="s">
        <v>88</v>
      </c>
      <c r="C90" s="46"/>
      <c r="D90" s="80" t="n">
        <f aca="false">D89*D65</f>
        <v>0.00702086</v>
      </c>
      <c r="E90" s="48" t="n">
        <f aca="false">(E$46+E$53)*$D90</f>
        <v>17.4994110745534</v>
      </c>
      <c r="F90" s="2"/>
      <c r="G90" s="2"/>
      <c r="H90" s="2"/>
      <c r="I90" s="2"/>
      <c r="J90" s="2"/>
      <c r="K90" s="51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customFormat="false" ht="13.5" hidden="false" customHeight="true" outlineLevel="0" collapsed="false">
      <c r="A91" s="55" t="s">
        <v>49</v>
      </c>
      <c r="B91" s="46" t="s">
        <v>89</v>
      </c>
      <c r="C91" s="46"/>
      <c r="D91" s="49" t="n">
        <v>0.02</v>
      </c>
      <c r="E91" s="48" t="n">
        <f aca="false">(E$46+E$53)*$D91</f>
        <v>49.849765056</v>
      </c>
      <c r="F91" s="2"/>
      <c r="G91" s="2"/>
      <c r="H91" s="2"/>
      <c r="I91" s="2"/>
      <c r="J91" s="2"/>
      <c r="K91" s="51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customFormat="false" ht="13.5" hidden="false" customHeight="true" outlineLevel="0" collapsed="false">
      <c r="A92" s="41"/>
      <c r="B92" s="42" t="s">
        <v>51</v>
      </c>
      <c r="C92" s="42"/>
      <c r="D92" s="61" t="n">
        <f aca="false">SUM(D86:D91)</f>
        <v>0.07095386</v>
      </c>
      <c r="E92" s="81" t="n">
        <f aca="false">SUM(E86:E91)</f>
        <v>176.851662540816</v>
      </c>
      <c r="F92" s="2"/>
      <c r="G92" s="2"/>
      <c r="H92" s="2"/>
      <c r="I92" s="2"/>
      <c r="J92" s="2"/>
      <c r="K92" s="51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customFormat="false" ht="13.5" hidden="false" customHeight="true" outlineLevel="0" collapsed="false">
      <c r="A93" s="5"/>
      <c r="B93" s="5"/>
      <c r="C93" s="5"/>
      <c r="D93" s="5"/>
      <c r="E93" s="5"/>
      <c r="F93" s="2"/>
      <c r="G93" s="2"/>
      <c r="H93" s="2"/>
      <c r="I93" s="2"/>
      <c r="J93" s="2"/>
      <c r="K93" s="51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customFormat="false" ht="13.5" hidden="false" customHeight="true" outlineLevel="0" collapsed="false">
      <c r="A94" s="5"/>
      <c r="B94" s="5" t="s">
        <v>90</v>
      </c>
      <c r="C94" s="5"/>
      <c r="D94" s="5"/>
      <c r="E94" s="5"/>
      <c r="F94" s="2"/>
      <c r="G94" s="2"/>
      <c r="H94" s="2"/>
      <c r="I94" s="2"/>
      <c r="J94" s="2"/>
      <c r="K94" s="51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customFormat="false" ht="13.5" hidden="false" customHeight="true" outlineLevel="0" collapsed="false">
      <c r="A95" s="5"/>
      <c r="B95" s="5" t="s">
        <v>91</v>
      </c>
      <c r="C95" s="5"/>
      <c r="D95" s="5"/>
      <c r="E95" s="5"/>
      <c r="F95" s="2"/>
      <c r="G95" s="2"/>
      <c r="H95" s="2"/>
      <c r="I95" s="2"/>
      <c r="J95" s="2"/>
      <c r="K95" s="51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customFormat="false" ht="13.5" hidden="false" customHeight="true" outlineLevel="0" collapsed="false">
      <c r="A96" s="82" t="s">
        <v>92</v>
      </c>
      <c r="B96" s="42" t="s">
        <v>93</v>
      </c>
      <c r="C96" s="42"/>
      <c r="D96" s="43" t="s">
        <v>37</v>
      </c>
      <c r="E96" s="83" t="s">
        <v>38</v>
      </c>
      <c r="F96" s="2"/>
      <c r="G96" s="2"/>
      <c r="H96" s="2"/>
      <c r="I96" s="2"/>
      <c r="J96" s="2"/>
      <c r="K96" s="51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customFormat="false" ht="13.5" hidden="false" customHeight="true" outlineLevel="0" collapsed="false">
      <c r="A97" s="55" t="s">
        <v>39</v>
      </c>
      <c r="B97" s="46" t="s">
        <v>94</v>
      </c>
      <c r="C97" s="46"/>
      <c r="D97" s="49" t="n">
        <v>0.0162</v>
      </c>
      <c r="E97" s="48" t="n">
        <f aca="false">E46*D97</f>
        <v>33.8063544</v>
      </c>
      <c r="F97" s="2"/>
      <c r="G97" s="2"/>
      <c r="H97" s="2"/>
      <c r="I97" s="2"/>
      <c r="J97" s="2"/>
      <c r="K97" s="51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customFormat="false" ht="13.5" hidden="false" customHeight="true" outlineLevel="0" collapsed="false">
      <c r="A98" s="55" t="s">
        <v>41</v>
      </c>
      <c r="B98" s="46" t="s">
        <v>95</v>
      </c>
      <c r="C98" s="46"/>
      <c r="D98" s="49" t="n">
        <v>0.0167</v>
      </c>
      <c r="E98" s="48" t="n">
        <f aca="false">E46*D98</f>
        <v>34.8497604</v>
      </c>
      <c r="F98" s="2"/>
      <c r="G98" s="2"/>
      <c r="H98" s="2"/>
      <c r="I98" s="2"/>
      <c r="J98" s="2"/>
      <c r="K98" s="51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customFormat="false" ht="13.5" hidden="false" customHeight="true" outlineLevel="0" collapsed="false">
      <c r="A99" s="55" t="s">
        <v>43</v>
      </c>
      <c r="B99" s="46" t="s">
        <v>96</v>
      </c>
      <c r="C99" s="46"/>
      <c r="D99" s="49" t="n">
        <v>0.0002</v>
      </c>
      <c r="E99" s="48" t="n">
        <f aca="false">E46*D99</f>
        <v>0.4173624</v>
      </c>
      <c r="F99" s="2"/>
      <c r="G99" s="2"/>
      <c r="H99" s="2"/>
      <c r="I99" s="2"/>
      <c r="J99" s="2"/>
      <c r="K99" s="51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customFormat="false" ht="13.5" hidden="false" customHeight="true" outlineLevel="0" collapsed="false">
      <c r="A100" s="55" t="s">
        <v>45</v>
      </c>
      <c r="B100" s="46" t="s">
        <v>97</v>
      </c>
      <c r="C100" s="46"/>
      <c r="D100" s="49" t="n">
        <v>0.0003</v>
      </c>
      <c r="E100" s="48" t="n">
        <f aca="false">E46*D100</f>
        <v>0.6260436</v>
      </c>
      <c r="F100" s="2"/>
      <c r="G100" s="2"/>
      <c r="H100" s="2"/>
      <c r="I100" s="2"/>
      <c r="J100" s="2"/>
      <c r="K100" s="51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customFormat="false" ht="13.5" hidden="false" customHeight="true" outlineLevel="0" collapsed="false">
      <c r="A101" s="55" t="s">
        <v>47</v>
      </c>
      <c r="B101" s="46" t="s">
        <v>98</v>
      </c>
      <c r="C101" s="46"/>
      <c r="D101" s="49" t="n">
        <v>0.0007</v>
      </c>
      <c r="E101" s="48" t="n">
        <f aca="false">E46*D101</f>
        <v>1.4607684</v>
      </c>
      <c r="F101" s="2"/>
      <c r="G101" s="2"/>
      <c r="H101" s="2"/>
      <c r="I101" s="2"/>
      <c r="J101" s="2"/>
      <c r="K101" s="51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customFormat="false" ht="13.5" hidden="false" customHeight="true" outlineLevel="0" collapsed="false">
      <c r="A102" s="55" t="s">
        <v>49</v>
      </c>
      <c r="B102" s="46" t="s">
        <v>99</v>
      </c>
      <c r="C102" s="46"/>
      <c r="D102" s="49" t="n">
        <v>0</v>
      </c>
      <c r="E102" s="48" t="n">
        <f aca="false">E46*D102</f>
        <v>0</v>
      </c>
      <c r="F102" s="2"/>
      <c r="G102" s="2"/>
      <c r="H102" s="2"/>
      <c r="I102" s="2"/>
      <c r="J102" s="2"/>
      <c r="K102" s="51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customFormat="false" ht="13.5" hidden="false" customHeight="true" outlineLevel="0" collapsed="false">
      <c r="A103" s="54"/>
      <c r="B103" s="42" t="s">
        <v>51</v>
      </c>
      <c r="C103" s="42"/>
      <c r="D103" s="61" t="n">
        <f aca="false">SUM(D95:D102)</f>
        <v>0.0341</v>
      </c>
      <c r="E103" s="81" t="n">
        <f aca="false">SUM(E97:E102)</f>
        <v>71.1602892</v>
      </c>
      <c r="F103" s="2"/>
      <c r="G103" s="2"/>
      <c r="H103" s="2"/>
      <c r="I103" s="2"/>
      <c r="J103" s="2"/>
      <c r="K103" s="51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customFormat="false" ht="13.5" hidden="false" customHeight="true" outlineLevel="0" collapsed="false">
      <c r="A104" s="5"/>
      <c r="B104" s="5"/>
      <c r="C104" s="5"/>
      <c r="D104" s="5"/>
      <c r="E104" s="5"/>
      <c r="F104" s="2"/>
      <c r="G104" s="2"/>
      <c r="H104" s="2"/>
      <c r="I104" s="2"/>
      <c r="J104" s="2"/>
      <c r="K104" s="51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customFormat="false" ht="13.5" hidden="false" customHeight="true" outlineLevel="0" collapsed="false">
      <c r="A105" s="4"/>
      <c r="B105" s="84" t="s">
        <v>100</v>
      </c>
      <c r="C105" s="84"/>
      <c r="D105" s="6"/>
      <c r="E105" s="5"/>
      <c r="F105" s="2"/>
      <c r="G105" s="2"/>
      <c r="H105" s="2"/>
      <c r="I105" s="2"/>
      <c r="J105" s="2"/>
      <c r="K105" s="51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customFormat="false" ht="13.5" hidden="false" customHeight="true" outlineLevel="0" collapsed="false">
      <c r="A106" s="41" t="s">
        <v>101</v>
      </c>
      <c r="B106" s="42" t="s">
        <v>102</v>
      </c>
      <c r="C106" s="42"/>
      <c r="D106" s="43" t="s">
        <v>37</v>
      </c>
      <c r="E106" s="41" t="s">
        <v>38</v>
      </c>
      <c r="F106" s="2"/>
      <c r="G106" s="2"/>
      <c r="H106" s="2"/>
      <c r="I106" s="2"/>
      <c r="J106" s="2"/>
      <c r="K106" s="51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customFormat="false" ht="13.5" hidden="false" customHeight="true" outlineLevel="0" collapsed="false">
      <c r="A107" s="45" t="s">
        <v>39</v>
      </c>
      <c r="B107" s="46" t="s">
        <v>103</v>
      </c>
      <c r="C107" s="46"/>
      <c r="D107" s="62" t="n">
        <v>0</v>
      </c>
      <c r="E107" s="48" t="n">
        <f aca="false">E46*D107</f>
        <v>0</v>
      </c>
      <c r="F107" s="2"/>
      <c r="G107" s="2"/>
      <c r="H107" s="2"/>
      <c r="I107" s="2"/>
      <c r="J107" s="2"/>
      <c r="K107" s="51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customFormat="false" ht="13.5" hidden="false" customHeight="true" outlineLevel="0" collapsed="false">
      <c r="A108" s="41"/>
      <c r="B108" s="42" t="s">
        <v>51</v>
      </c>
      <c r="C108" s="42"/>
      <c r="D108" s="53"/>
      <c r="E108" s="53" t="n">
        <f aca="false">SUM(E107)</f>
        <v>0</v>
      </c>
      <c r="F108" s="2"/>
      <c r="G108" s="2"/>
      <c r="H108" s="2"/>
      <c r="I108" s="2"/>
      <c r="J108" s="2"/>
      <c r="K108" s="51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customFormat="false" ht="13.5" hidden="false" customHeight="true" outlineLevel="0" collapsed="false">
      <c r="A109" s="5"/>
      <c r="B109" s="5"/>
      <c r="C109" s="5"/>
      <c r="D109" s="5"/>
      <c r="E109" s="5"/>
      <c r="F109" s="2"/>
      <c r="G109" s="2"/>
      <c r="H109" s="2"/>
      <c r="I109" s="2"/>
      <c r="J109" s="2"/>
      <c r="K109" s="51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customFormat="false" ht="13.5" hidden="false" customHeight="true" outlineLevel="0" collapsed="false">
      <c r="A110" s="4"/>
      <c r="B110" s="5" t="s">
        <v>104</v>
      </c>
      <c r="C110" s="5"/>
      <c r="D110" s="6"/>
      <c r="E110" s="5"/>
      <c r="F110" s="2"/>
      <c r="G110" s="2"/>
      <c r="H110" s="2"/>
      <c r="I110" s="2"/>
      <c r="J110" s="2"/>
      <c r="K110" s="51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customFormat="false" ht="13.5" hidden="false" customHeight="true" outlineLevel="0" collapsed="false">
      <c r="A111" s="41" t="n">
        <v>4</v>
      </c>
      <c r="B111" s="42" t="s">
        <v>105</v>
      </c>
      <c r="C111" s="42"/>
      <c r="D111" s="43" t="s">
        <v>37</v>
      </c>
      <c r="E111" s="44" t="s">
        <v>38</v>
      </c>
      <c r="F111" s="2"/>
      <c r="G111" s="2"/>
      <c r="H111" s="2"/>
      <c r="I111" s="2"/>
      <c r="J111" s="2"/>
      <c r="K111" s="51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customFormat="false" ht="13.5" hidden="false" customHeight="true" outlineLevel="0" collapsed="false">
      <c r="A112" s="45" t="s">
        <v>92</v>
      </c>
      <c r="B112" s="46" t="s">
        <v>106</v>
      </c>
      <c r="C112" s="46"/>
      <c r="D112" s="47"/>
      <c r="E112" s="48" t="n">
        <f aca="false">E103</f>
        <v>71.1602892</v>
      </c>
      <c r="F112" s="2"/>
      <c r="G112" s="2"/>
      <c r="H112" s="2"/>
      <c r="I112" s="2"/>
      <c r="J112" s="2"/>
      <c r="K112" s="51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customFormat="false" ht="13.5" hidden="false" customHeight="true" outlineLevel="0" collapsed="false">
      <c r="A113" s="45" t="s">
        <v>101</v>
      </c>
      <c r="B113" s="46" t="s">
        <v>102</v>
      </c>
      <c r="C113" s="46"/>
      <c r="D113" s="47"/>
      <c r="E113" s="48" t="n">
        <f aca="false">E108</f>
        <v>0</v>
      </c>
      <c r="F113" s="2"/>
      <c r="G113" s="2"/>
      <c r="H113" s="2"/>
      <c r="I113" s="2"/>
      <c r="J113" s="2"/>
      <c r="K113" s="51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customFormat="false" ht="13.5" hidden="false" customHeight="true" outlineLevel="0" collapsed="false">
      <c r="A114" s="77"/>
      <c r="B114" s="42" t="s">
        <v>51</v>
      </c>
      <c r="C114" s="42"/>
      <c r="D114" s="59"/>
      <c r="E114" s="53" t="n">
        <f aca="false">SUM(E112:E113)</f>
        <v>71.1602892</v>
      </c>
      <c r="F114" s="2"/>
      <c r="G114" s="2"/>
      <c r="H114" s="2"/>
      <c r="I114" s="2"/>
      <c r="J114" s="2"/>
      <c r="K114" s="51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customFormat="false" ht="13.5" hidden="false" customHeight="true" outlineLevel="0" collapsed="false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51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customFormat="false" ht="13.5" hidden="false" customHeight="true" outlineLevel="0" collapsed="false">
      <c r="A116" s="4"/>
      <c r="B116" s="5" t="s">
        <v>107</v>
      </c>
      <c r="C116" s="5"/>
      <c r="D116" s="6"/>
      <c r="E116" s="5"/>
      <c r="F116" s="2"/>
      <c r="G116" s="2"/>
      <c r="H116" s="2"/>
      <c r="I116" s="2"/>
      <c r="J116" s="2"/>
      <c r="K116" s="51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customFormat="false" ht="13.5" hidden="false" customHeight="true" outlineLevel="0" collapsed="false">
      <c r="A117" s="41" t="n">
        <v>5</v>
      </c>
      <c r="B117" s="42" t="s">
        <v>108</v>
      </c>
      <c r="C117" s="42"/>
      <c r="D117" s="43" t="s">
        <v>37</v>
      </c>
      <c r="E117" s="44" t="s">
        <v>38</v>
      </c>
      <c r="F117" s="2"/>
      <c r="G117" s="2"/>
      <c r="H117" s="2"/>
      <c r="I117" s="2"/>
      <c r="J117" s="2"/>
      <c r="K117" s="51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customFormat="false" ht="13.5" hidden="false" customHeight="true" outlineLevel="0" collapsed="false">
      <c r="A118" s="45" t="s">
        <v>39</v>
      </c>
      <c r="B118" s="46" t="s">
        <v>109</v>
      </c>
      <c r="C118" s="46"/>
      <c r="D118" s="49"/>
      <c r="E118" s="85" t="n">
        <v>54.49</v>
      </c>
      <c r="F118" s="2"/>
      <c r="G118" s="2"/>
      <c r="H118" s="2"/>
      <c r="I118" s="2"/>
      <c r="J118" s="2"/>
      <c r="K118" s="51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customFormat="false" ht="13.5" hidden="false" customHeight="true" outlineLevel="0" collapsed="false">
      <c r="A119" s="45" t="s">
        <v>41</v>
      </c>
      <c r="B119" s="46" t="s">
        <v>110</v>
      </c>
      <c r="C119" s="46"/>
      <c r="D119" s="49"/>
      <c r="E119" s="85" t="n">
        <v>0</v>
      </c>
      <c r="F119" s="2"/>
      <c r="G119" s="2"/>
      <c r="H119" s="2"/>
      <c r="I119" s="2"/>
      <c r="J119" s="2"/>
      <c r="K119" s="51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customFormat="false" ht="13.5" hidden="false" customHeight="true" outlineLevel="0" collapsed="false">
      <c r="A120" s="45" t="s">
        <v>43</v>
      </c>
      <c r="B120" s="46" t="s">
        <v>111</v>
      </c>
      <c r="C120" s="46"/>
      <c r="D120" s="49"/>
      <c r="E120" s="86" t="n">
        <v>0</v>
      </c>
      <c r="F120" s="2"/>
      <c r="G120" s="2"/>
      <c r="H120" s="2"/>
      <c r="I120" s="2"/>
      <c r="J120" s="2"/>
      <c r="K120" s="51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customFormat="false" ht="13.5" hidden="false" customHeight="true" outlineLevel="0" collapsed="false">
      <c r="A121" s="45" t="s">
        <v>45</v>
      </c>
      <c r="B121" s="46" t="s">
        <v>112</v>
      </c>
      <c r="C121" s="46"/>
      <c r="D121" s="49"/>
      <c r="E121" s="85" t="n">
        <f aca="false">Mecâni_Unif_EPIs!F23</f>
        <v>37.90333333</v>
      </c>
      <c r="F121" s="2"/>
      <c r="G121" s="2"/>
      <c r="H121" s="2"/>
      <c r="I121" s="2"/>
      <c r="J121" s="2"/>
      <c r="K121" s="51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customFormat="false" ht="13.5" hidden="false" customHeight="true" outlineLevel="0" collapsed="false">
      <c r="A122" s="54"/>
      <c r="B122" s="42" t="s">
        <v>113</v>
      </c>
      <c r="C122" s="42"/>
      <c r="D122" s="52"/>
      <c r="E122" s="53" t="n">
        <f aca="false">SUM(E118:E121)</f>
        <v>92.39333333</v>
      </c>
      <c r="F122" s="2"/>
      <c r="G122" s="2"/>
      <c r="H122" s="2"/>
      <c r="I122" s="2"/>
      <c r="J122" s="2"/>
      <c r="K122" s="51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customFormat="false" ht="13.5" hidden="false" customHeight="true" outlineLevel="0" collapsed="false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51"/>
      <c r="L123" s="51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customFormat="false" ht="13.5" hidden="false" customHeight="true" outlineLevel="0" collapsed="false">
      <c r="A124" s="4"/>
      <c r="B124" s="5" t="s">
        <v>114</v>
      </c>
      <c r="C124" s="5"/>
      <c r="D124" s="6"/>
      <c r="E124" s="5"/>
      <c r="F124" s="2"/>
      <c r="G124" s="2"/>
      <c r="H124" s="2"/>
      <c r="I124" s="2"/>
      <c r="J124" s="2"/>
      <c r="K124" s="2"/>
      <c r="L124" s="51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customFormat="false" ht="13.5" hidden="false" customHeight="true" outlineLevel="0" collapsed="false">
      <c r="A125" s="82" t="n">
        <v>6</v>
      </c>
      <c r="B125" s="42" t="s">
        <v>115</v>
      </c>
      <c r="C125" s="42"/>
      <c r="D125" s="43" t="s">
        <v>37</v>
      </c>
      <c r="E125" s="44" t="s">
        <v>38</v>
      </c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customFormat="false" ht="13.5" hidden="false" customHeight="true" outlineLevel="0" collapsed="false">
      <c r="A126" s="45" t="s">
        <v>39</v>
      </c>
      <c r="B126" s="46" t="s">
        <v>116</v>
      </c>
      <c r="C126" s="46"/>
      <c r="D126" s="49"/>
      <c r="E126" s="48" t="n">
        <f aca="false">(E46+E82+E92+E114+E122)*E127</f>
        <v>166.536970269834</v>
      </c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customFormat="false" ht="13.5" hidden="false" customHeight="true" outlineLevel="0" collapsed="false">
      <c r="A127" s="87" t="s">
        <v>117</v>
      </c>
      <c r="B127" s="88" t="s">
        <v>118</v>
      </c>
      <c r="C127" s="88"/>
      <c r="D127" s="49"/>
      <c r="E127" s="60" t="n">
        <v>0.0372</v>
      </c>
      <c r="F127" s="2"/>
      <c r="G127" s="2"/>
      <c r="H127" s="2"/>
      <c r="I127" s="89"/>
      <c r="J127" s="89"/>
      <c r="K127" s="89"/>
      <c r="L127" s="89"/>
      <c r="M127" s="89"/>
      <c r="N127" s="89"/>
      <c r="O127" s="89"/>
      <c r="P127" s="89"/>
      <c r="Q127" s="89"/>
      <c r="R127" s="89"/>
      <c r="S127" s="89"/>
      <c r="T127" s="89"/>
      <c r="U127" s="89"/>
      <c r="V127" s="89"/>
      <c r="W127" s="89"/>
      <c r="X127" s="89"/>
      <c r="Y127" s="89"/>
      <c r="Z127" s="89"/>
    </row>
    <row r="128" customFormat="false" ht="13.5" hidden="false" customHeight="true" outlineLevel="0" collapsed="false">
      <c r="A128" s="45" t="s">
        <v>41</v>
      </c>
      <c r="B128" s="46" t="s">
        <v>119</v>
      </c>
      <c r="C128" s="46"/>
      <c r="D128" s="49"/>
      <c r="E128" s="48" t="n">
        <f aca="false">(E46+E82+E92+E114+E122+E126)*E129</f>
        <v>161.588136172655</v>
      </c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customFormat="false" ht="13.5" hidden="false" customHeight="true" outlineLevel="0" collapsed="false">
      <c r="A129" s="45" t="s">
        <v>120</v>
      </c>
      <c r="B129" s="46" t="s">
        <v>121</v>
      </c>
      <c r="C129" s="46"/>
      <c r="D129" s="49"/>
      <c r="E129" s="60" t="n">
        <v>0.0348</v>
      </c>
      <c r="F129" s="2"/>
      <c r="G129" s="2"/>
      <c r="H129" s="2"/>
      <c r="I129" s="2"/>
      <c r="J129" s="89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customFormat="false" ht="13.5" hidden="false" customHeight="true" outlineLevel="0" collapsed="false">
      <c r="A130" s="45" t="s">
        <v>43</v>
      </c>
      <c r="B130" s="46" t="s">
        <v>122</v>
      </c>
      <c r="C130" s="46"/>
      <c r="D130" s="49" t="n">
        <f aca="false">SUM(D131:D133)</f>
        <v>0.0665</v>
      </c>
      <c r="E130" s="48" t="n">
        <f aca="false">SUM(E131:E133)</f>
        <v>342.289810323658</v>
      </c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customFormat="false" ht="13.5" hidden="false" customHeight="true" outlineLevel="0" collapsed="false">
      <c r="A131" s="45" t="s">
        <v>123</v>
      </c>
      <c r="B131" s="46" t="s">
        <v>124</v>
      </c>
      <c r="C131" s="46"/>
      <c r="D131" s="49" t="n">
        <v>0.0365</v>
      </c>
      <c r="E131" s="48" t="n">
        <f aca="false">((E46+E82+E92+E114+E122+E126+E128)/(1-D130))*D131</f>
        <v>187.873354538549</v>
      </c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customFormat="false" ht="13.5" hidden="false" customHeight="true" outlineLevel="0" collapsed="false">
      <c r="A132" s="45" t="s">
        <v>125</v>
      </c>
      <c r="B132" s="46" t="s">
        <v>126</v>
      </c>
      <c r="C132" s="46"/>
      <c r="D132" s="49" t="n">
        <v>0</v>
      </c>
      <c r="E132" s="48" t="n">
        <f aca="false">(E46+E82+E92+E114+E122+E126+E128)*D132</f>
        <v>0</v>
      </c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customFormat="false" ht="13.5" hidden="false" customHeight="true" outlineLevel="0" collapsed="false">
      <c r="A133" s="45" t="s">
        <v>127</v>
      </c>
      <c r="B133" s="46" t="s">
        <v>128</v>
      </c>
      <c r="C133" s="46"/>
      <c r="D133" s="49" t="n">
        <v>0.03</v>
      </c>
      <c r="E133" s="48" t="n">
        <f aca="false">((E46+E82+E92+E114+E122+E126+E128)/(1-D130))*D133</f>
        <v>154.416455785109</v>
      </c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customFormat="false" ht="13.5" hidden="false" customHeight="true" outlineLevel="0" collapsed="false">
      <c r="A134" s="41"/>
      <c r="B134" s="42" t="s">
        <v>51</v>
      </c>
      <c r="C134" s="42"/>
      <c r="D134" s="90" t="n">
        <f aca="false">SUM(D131:D133)</f>
        <v>0.0665</v>
      </c>
      <c r="E134" s="81" t="n">
        <f aca="false">SUM(E126:E130)</f>
        <v>670.486916766147</v>
      </c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customFormat="false" ht="13.5" hidden="false" customHeight="true" outlineLevel="0" collapsed="false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customFormat="false" ht="13.5" hidden="false" customHeight="true" outlineLevel="0" collapsed="false">
      <c r="A136" s="3" t="s">
        <v>129</v>
      </c>
      <c r="B136" s="3"/>
      <c r="C136" s="3"/>
      <c r="D136" s="3"/>
      <c r="E136" s="3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customFormat="false" ht="13.5" hidden="false" customHeight="true" outlineLevel="0" collapsed="false">
      <c r="A137" s="4"/>
      <c r="B137" s="91"/>
      <c r="C137" s="91"/>
      <c r="D137" s="91"/>
      <c r="E137" s="6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customFormat="false" ht="13.5" hidden="false" customHeight="true" outlineLevel="0" collapsed="false">
      <c r="A138" s="92"/>
      <c r="B138" s="42" t="s">
        <v>130</v>
      </c>
      <c r="C138" s="42"/>
      <c r="D138" s="82"/>
      <c r="E138" s="43" t="s">
        <v>131</v>
      </c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customFormat="false" ht="13.5" hidden="false" customHeight="true" outlineLevel="0" collapsed="false">
      <c r="A139" s="93" t="s">
        <v>39</v>
      </c>
      <c r="B139" s="46" t="s">
        <v>35</v>
      </c>
      <c r="C139" s="46"/>
      <c r="D139" s="94"/>
      <c r="E139" s="48" t="n">
        <f aca="false">E46</f>
        <v>2086.812</v>
      </c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customFormat="false" ht="13.5" hidden="false" customHeight="true" outlineLevel="0" collapsed="false">
      <c r="A140" s="93" t="s">
        <v>41</v>
      </c>
      <c r="B140" s="46" t="s">
        <v>52</v>
      </c>
      <c r="C140" s="46"/>
      <c r="D140" s="94"/>
      <c r="E140" s="48" t="n">
        <f aca="false">E82</f>
        <v>2049.582991</v>
      </c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customFormat="false" ht="13.5" hidden="false" customHeight="true" outlineLevel="0" collapsed="false">
      <c r="A141" s="93" t="s">
        <v>43</v>
      </c>
      <c r="B141" s="46" t="s">
        <v>82</v>
      </c>
      <c r="C141" s="46"/>
      <c r="D141" s="94"/>
      <c r="E141" s="48" t="n">
        <f aca="false">E92</f>
        <v>176.8516625</v>
      </c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customFormat="false" ht="13.5" hidden="false" customHeight="true" outlineLevel="0" collapsed="false">
      <c r="A142" s="93" t="s">
        <v>45</v>
      </c>
      <c r="B142" s="46" t="s">
        <v>90</v>
      </c>
      <c r="C142" s="46"/>
      <c r="D142" s="94"/>
      <c r="E142" s="48" t="n">
        <f aca="false">E114</f>
        <v>71.1602892</v>
      </c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customFormat="false" ht="13.5" hidden="false" customHeight="true" outlineLevel="0" collapsed="false">
      <c r="A143" s="93" t="s">
        <v>47</v>
      </c>
      <c r="B143" s="46" t="s">
        <v>107</v>
      </c>
      <c r="C143" s="46"/>
      <c r="D143" s="94"/>
      <c r="E143" s="48" t="n">
        <f aca="false">E122</f>
        <v>92.39333333</v>
      </c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customFormat="false" ht="13.5" hidden="false" customHeight="true" outlineLevel="0" collapsed="false">
      <c r="A144" s="42" t="s">
        <v>132</v>
      </c>
      <c r="B144" s="42"/>
      <c r="C144" s="42"/>
      <c r="D144" s="95"/>
      <c r="E144" s="81" t="n">
        <f aca="false">SUM(E139:E143)</f>
        <v>4476.80027603</v>
      </c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customFormat="false" ht="13.5" hidden="false" customHeight="true" outlineLevel="0" collapsed="false">
      <c r="A145" s="93" t="s">
        <v>49</v>
      </c>
      <c r="B145" s="46" t="s">
        <v>114</v>
      </c>
      <c r="C145" s="46"/>
      <c r="D145" s="94"/>
      <c r="E145" s="48" t="n">
        <f aca="false">E134</f>
        <v>670.486916766147</v>
      </c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customFormat="false" ht="13.5" hidden="false" customHeight="true" outlineLevel="0" collapsed="false">
      <c r="A146" s="42" t="s">
        <v>133</v>
      </c>
      <c r="B146" s="42"/>
      <c r="C146" s="42"/>
      <c r="D146" s="95"/>
      <c r="E146" s="81" t="n">
        <f aca="false">SUM(E144:E145)</f>
        <v>5147.28719279615</v>
      </c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customFormat="false" ht="13.5" hidden="false" customHeight="true" outlineLevel="0" collapsed="false">
      <c r="A147" s="4"/>
      <c r="B147" s="5"/>
      <c r="C147" s="5"/>
      <c r="D147" s="5"/>
      <c r="E147" s="6"/>
      <c r="F147" s="5"/>
      <c r="G147" s="5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customFormat="false" ht="13.5" hidden="false" customHeight="true" outlineLevel="0" collapsed="false">
      <c r="A148" s="96" t="s">
        <v>134</v>
      </c>
      <c r="B148" s="96"/>
      <c r="C148" s="96"/>
      <c r="D148" s="96"/>
      <c r="E148" s="96"/>
      <c r="F148" s="122"/>
      <c r="G148" s="12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customFormat="false" ht="13.5" hidden="false" customHeight="true" outlineLevel="0" collapsed="false">
      <c r="A149" s="4"/>
      <c r="B149" s="5"/>
      <c r="C149" s="5"/>
      <c r="D149" s="5"/>
      <c r="E149" s="6"/>
      <c r="F149" s="5"/>
      <c r="G149" s="5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customFormat="false" ht="27" hidden="false" customHeight="false" outlineLevel="0" collapsed="false">
      <c r="A150" s="97" t="s">
        <v>26</v>
      </c>
      <c r="B150" s="33" t="s">
        <v>135</v>
      </c>
      <c r="C150" s="97" t="s">
        <v>179</v>
      </c>
      <c r="D150" s="97" t="s">
        <v>180</v>
      </c>
      <c r="E150" s="97" t="s">
        <v>139</v>
      </c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customFormat="false" ht="13.5" hidden="false" customHeight="true" outlineLevel="0" collapsed="false">
      <c r="A151" s="45" t="n">
        <v>1</v>
      </c>
      <c r="B151" s="123" t="n">
        <f aca="false">E146</f>
        <v>5147.28719279615</v>
      </c>
      <c r="C151" s="100" t="n">
        <v>1</v>
      </c>
      <c r="D151" s="98" t="n">
        <f aca="false">E146*C151</f>
        <v>5147.28719279615</v>
      </c>
      <c r="E151" s="98" t="n">
        <f aca="false">D151*24</f>
        <v>123534.892627108</v>
      </c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customFormat="false" ht="13.5" hidden="false" customHeight="true" outlineLevel="0" collapsed="false">
      <c r="A152" s="41"/>
      <c r="B152" s="52" t="s">
        <v>140</v>
      </c>
      <c r="C152" s="81"/>
      <c r="D152" s="81" t="n">
        <f aca="false">SUM(D151)</f>
        <v>5147.28719279615</v>
      </c>
      <c r="E152" s="102" t="n">
        <f aca="false">SUM(E151)</f>
        <v>123534.892627108</v>
      </c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customFormat="false" ht="13.5" hidden="false" customHeight="true" outlineLevel="0" collapsed="false"/>
    <row r="154" customFormat="false" ht="13.5" hidden="false" customHeight="true" outlineLevel="0" collapsed="false"/>
    <row r="155" customFormat="false" ht="13.5" hidden="false" customHeight="true" outlineLevel="0" collapsed="false"/>
    <row r="156" customFormat="false" ht="13.5" hidden="false" customHeight="true" outlineLevel="0" collapsed="false"/>
    <row r="157" customFormat="false" ht="13.5" hidden="false" customHeight="true" outlineLevel="0" collapsed="false"/>
    <row r="158" customFormat="false" ht="13.5" hidden="false" customHeight="true" outlineLevel="0" collapsed="false"/>
    <row r="159" customFormat="false" ht="13.5" hidden="false" customHeight="true" outlineLevel="0" collapsed="false"/>
    <row r="160" customFormat="false" ht="13.5" hidden="false" customHeight="true" outlineLevel="0" collapsed="false"/>
    <row r="161" customFormat="false" ht="13.5" hidden="false" customHeight="true" outlineLevel="0" collapsed="false"/>
    <row r="162" customFormat="false" ht="13.5" hidden="false" customHeight="true" outlineLevel="0" collapsed="false"/>
    <row r="163" customFormat="false" ht="13.5" hidden="false" customHeight="true" outlineLevel="0" collapsed="false"/>
    <row r="164" customFormat="false" ht="13.5" hidden="false" customHeight="true" outlineLevel="0" collapsed="false"/>
    <row r="165" customFormat="false" ht="13.5" hidden="false" customHeight="true" outlineLevel="0" collapsed="false"/>
    <row r="166" customFormat="false" ht="13.5" hidden="false" customHeight="true" outlineLevel="0" collapsed="false"/>
    <row r="167" customFormat="false" ht="13.5" hidden="false" customHeight="true" outlineLevel="0" collapsed="false"/>
    <row r="168" customFormat="false" ht="13.5" hidden="false" customHeight="true" outlineLevel="0" collapsed="false"/>
    <row r="169" customFormat="false" ht="13.5" hidden="false" customHeight="true" outlineLevel="0" collapsed="false"/>
    <row r="170" customFormat="false" ht="13.5" hidden="false" customHeight="true" outlineLevel="0" collapsed="false"/>
    <row r="171" customFormat="false" ht="13.5" hidden="false" customHeight="true" outlineLevel="0" collapsed="false"/>
    <row r="172" customFormat="false" ht="13.5" hidden="false" customHeight="true" outlineLevel="0" collapsed="false"/>
    <row r="173" customFormat="false" ht="13.5" hidden="false" customHeight="true" outlineLevel="0" collapsed="false"/>
    <row r="174" customFormat="false" ht="13.5" hidden="false" customHeight="true" outlineLevel="0" collapsed="false"/>
    <row r="175" customFormat="false" ht="13.5" hidden="false" customHeight="true" outlineLevel="0" collapsed="false"/>
    <row r="176" customFormat="false" ht="13.5" hidden="false" customHeight="true" outlineLevel="0" collapsed="false"/>
    <row r="177" customFormat="false" ht="13.5" hidden="false" customHeight="true" outlineLevel="0" collapsed="false"/>
    <row r="178" customFormat="false" ht="13.5" hidden="false" customHeight="true" outlineLevel="0" collapsed="false"/>
    <row r="179" customFormat="false" ht="13.5" hidden="false" customHeight="true" outlineLevel="0" collapsed="false"/>
    <row r="180" customFormat="false" ht="13.5" hidden="false" customHeight="true" outlineLevel="0" collapsed="false"/>
    <row r="181" customFormat="false" ht="13.5" hidden="false" customHeight="true" outlineLevel="0" collapsed="false"/>
    <row r="182" customFormat="false" ht="13.5" hidden="false" customHeight="true" outlineLevel="0" collapsed="false"/>
    <row r="183" customFormat="false" ht="13.5" hidden="false" customHeight="true" outlineLevel="0" collapsed="false"/>
    <row r="184" customFormat="false" ht="13.5" hidden="false" customHeight="true" outlineLevel="0" collapsed="false"/>
    <row r="185" customFormat="false" ht="13.5" hidden="false" customHeight="true" outlineLevel="0" collapsed="false"/>
    <row r="186" customFormat="false" ht="13.5" hidden="false" customHeight="true" outlineLevel="0" collapsed="false"/>
    <row r="187" customFormat="false" ht="13.5" hidden="false" customHeight="true" outlineLevel="0" collapsed="false"/>
    <row r="188" customFormat="false" ht="13.5" hidden="false" customHeight="true" outlineLevel="0" collapsed="false"/>
    <row r="189" customFormat="false" ht="13.5" hidden="false" customHeight="true" outlineLevel="0" collapsed="false"/>
    <row r="190" customFormat="false" ht="13.5" hidden="false" customHeight="true" outlineLevel="0" collapsed="false"/>
    <row r="191" customFormat="false" ht="13.5" hidden="false" customHeight="true" outlineLevel="0" collapsed="false"/>
    <row r="192" customFormat="false" ht="13.5" hidden="false" customHeight="true" outlineLevel="0" collapsed="false"/>
    <row r="193" customFormat="false" ht="13.5" hidden="false" customHeight="true" outlineLevel="0" collapsed="false"/>
    <row r="194" customFormat="false" ht="13.5" hidden="false" customHeight="true" outlineLevel="0" collapsed="false"/>
    <row r="195" customFormat="false" ht="13.5" hidden="false" customHeight="true" outlineLevel="0" collapsed="false"/>
    <row r="196" customFormat="false" ht="13.5" hidden="false" customHeight="true" outlineLevel="0" collapsed="false"/>
    <row r="197" customFormat="false" ht="13.5" hidden="false" customHeight="true" outlineLevel="0" collapsed="false"/>
    <row r="198" customFormat="false" ht="13.5" hidden="false" customHeight="true" outlineLevel="0" collapsed="false"/>
    <row r="199" customFormat="false" ht="13.5" hidden="false" customHeight="true" outlineLevel="0" collapsed="false"/>
    <row r="200" customFormat="false" ht="13.5" hidden="false" customHeight="true" outlineLevel="0" collapsed="false"/>
    <row r="201" customFormat="false" ht="13.5" hidden="false" customHeight="true" outlineLevel="0" collapsed="false"/>
    <row r="202" customFormat="false" ht="13.5" hidden="false" customHeight="true" outlineLevel="0" collapsed="false"/>
    <row r="203" customFormat="false" ht="13.5" hidden="false" customHeight="true" outlineLevel="0" collapsed="false"/>
    <row r="204" customFormat="false" ht="13.5" hidden="false" customHeight="true" outlineLevel="0" collapsed="false"/>
    <row r="205" customFormat="false" ht="13.5" hidden="false" customHeight="true" outlineLevel="0" collapsed="false"/>
    <row r="206" customFormat="false" ht="13.5" hidden="false" customHeight="true" outlineLevel="0" collapsed="false"/>
    <row r="207" customFormat="false" ht="13.5" hidden="false" customHeight="true" outlineLevel="0" collapsed="false"/>
    <row r="208" customFormat="false" ht="13.5" hidden="false" customHeight="true" outlineLevel="0" collapsed="false"/>
    <row r="209" customFormat="false" ht="13.5" hidden="false" customHeight="true" outlineLevel="0" collapsed="false"/>
    <row r="210" customFormat="false" ht="13.5" hidden="false" customHeight="true" outlineLevel="0" collapsed="false"/>
    <row r="211" customFormat="false" ht="13.5" hidden="false" customHeight="true" outlineLevel="0" collapsed="false"/>
    <row r="212" customFormat="false" ht="13.5" hidden="false" customHeight="true" outlineLevel="0" collapsed="false"/>
    <row r="213" customFormat="false" ht="13.5" hidden="false" customHeight="true" outlineLevel="0" collapsed="false"/>
    <row r="214" customFormat="false" ht="13.5" hidden="false" customHeight="true" outlineLevel="0" collapsed="false"/>
    <row r="215" customFormat="false" ht="13.5" hidden="false" customHeight="true" outlineLevel="0" collapsed="false"/>
    <row r="216" customFormat="false" ht="13.5" hidden="false" customHeight="true" outlineLevel="0" collapsed="false"/>
    <row r="217" customFormat="false" ht="13.5" hidden="false" customHeight="true" outlineLevel="0" collapsed="false"/>
    <row r="218" customFormat="false" ht="13.5" hidden="false" customHeight="true" outlineLevel="0" collapsed="false"/>
    <row r="219" customFormat="false" ht="13.5" hidden="false" customHeight="true" outlineLevel="0" collapsed="false"/>
    <row r="220" customFormat="false" ht="13.5" hidden="false" customHeight="true" outlineLevel="0" collapsed="false"/>
    <row r="221" customFormat="false" ht="13.5" hidden="false" customHeight="true" outlineLevel="0" collapsed="false"/>
    <row r="222" customFormat="false" ht="13.5" hidden="false" customHeight="true" outlineLevel="0" collapsed="false"/>
    <row r="223" customFormat="false" ht="13.5" hidden="false" customHeight="true" outlineLevel="0" collapsed="false"/>
    <row r="224" customFormat="false" ht="13.5" hidden="false" customHeight="true" outlineLevel="0" collapsed="false"/>
    <row r="225" customFormat="false" ht="13.5" hidden="false" customHeight="true" outlineLevel="0" collapsed="false"/>
    <row r="226" customFormat="false" ht="13.5" hidden="false" customHeight="true" outlineLevel="0" collapsed="false"/>
    <row r="227" customFormat="false" ht="13.5" hidden="false" customHeight="true" outlineLevel="0" collapsed="false"/>
    <row r="228" customFormat="false" ht="13.5" hidden="false" customHeight="true" outlineLevel="0" collapsed="false"/>
    <row r="229" customFormat="false" ht="13.5" hidden="false" customHeight="true" outlineLevel="0" collapsed="false"/>
    <row r="230" customFormat="false" ht="13.5" hidden="false" customHeight="true" outlineLevel="0" collapsed="false"/>
    <row r="231" customFormat="false" ht="13.5" hidden="false" customHeight="true" outlineLevel="0" collapsed="false"/>
    <row r="232" customFormat="false" ht="13.5" hidden="false" customHeight="true" outlineLevel="0" collapsed="false"/>
    <row r="233" customFormat="false" ht="13.5" hidden="false" customHeight="true" outlineLevel="0" collapsed="false"/>
    <row r="234" customFormat="false" ht="13.5" hidden="false" customHeight="true" outlineLevel="0" collapsed="false"/>
    <row r="235" customFormat="false" ht="13.5" hidden="false" customHeight="true" outlineLevel="0" collapsed="false"/>
    <row r="236" customFormat="false" ht="13.5" hidden="false" customHeight="true" outlineLevel="0" collapsed="false"/>
    <row r="237" customFormat="false" ht="13.5" hidden="false" customHeight="true" outlineLevel="0" collapsed="false"/>
    <row r="238" customFormat="false" ht="13.5" hidden="false" customHeight="true" outlineLevel="0" collapsed="false"/>
    <row r="239" customFormat="false" ht="13.5" hidden="false" customHeight="true" outlineLevel="0" collapsed="false"/>
    <row r="240" customFormat="false" ht="13.5" hidden="false" customHeight="true" outlineLevel="0" collapsed="false"/>
    <row r="241" customFormat="false" ht="13.5" hidden="false" customHeight="true" outlineLevel="0" collapsed="false"/>
    <row r="242" customFormat="false" ht="13.5" hidden="false" customHeight="true" outlineLevel="0" collapsed="false"/>
    <row r="243" customFormat="false" ht="13.5" hidden="false" customHeight="true" outlineLevel="0" collapsed="false"/>
    <row r="244" customFormat="false" ht="13.5" hidden="false" customHeight="true" outlineLevel="0" collapsed="false"/>
    <row r="245" customFormat="false" ht="13.5" hidden="false" customHeight="true" outlineLevel="0" collapsed="false"/>
    <row r="246" customFormat="false" ht="13.5" hidden="false" customHeight="true" outlineLevel="0" collapsed="false"/>
    <row r="247" customFormat="false" ht="13.5" hidden="false" customHeight="true" outlineLevel="0" collapsed="false"/>
    <row r="248" customFormat="false" ht="13.5" hidden="false" customHeight="true" outlineLevel="0" collapsed="false"/>
    <row r="249" customFormat="false" ht="13.5" hidden="false" customHeight="true" outlineLevel="0" collapsed="false"/>
    <row r="250" customFormat="false" ht="13.5" hidden="false" customHeight="true" outlineLevel="0" collapsed="false"/>
    <row r="251" customFormat="false" ht="13.5" hidden="false" customHeight="true" outlineLevel="0" collapsed="false"/>
    <row r="252" customFormat="false" ht="13.5" hidden="false" customHeight="true" outlineLevel="0" collapsed="false"/>
    <row r="253" customFormat="false" ht="13.5" hidden="false" customHeight="true" outlineLevel="0" collapsed="false"/>
    <row r="254" customFormat="false" ht="13.5" hidden="false" customHeight="true" outlineLevel="0" collapsed="false"/>
    <row r="255" customFormat="false" ht="13.5" hidden="false" customHeight="true" outlineLevel="0" collapsed="false"/>
    <row r="256" customFormat="false" ht="13.5" hidden="false" customHeight="true" outlineLevel="0" collapsed="false"/>
    <row r="257" customFormat="false" ht="13.5" hidden="false" customHeight="true" outlineLevel="0" collapsed="false"/>
    <row r="258" customFormat="false" ht="13.5" hidden="false" customHeight="true" outlineLevel="0" collapsed="false"/>
    <row r="259" customFormat="false" ht="13.5" hidden="false" customHeight="true" outlineLevel="0" collapsed="false"/>
    <row r="260" customFormat="false" ht="13.5" hidden="false" customHeight="true" outlineLevel="0" collapsed="false"/>
    <row r="261" customFormat="false" ht="13.5" hidden="false" customHeight="true" outlineLevel="0" collapsed="false"/>
    <row r="262" customFormat="false" ht="13.5" hidden="false" customHeight="true" outlineLevel="0" collapsed="false"/>
    <row r="263" customFormat="false" ht="13.5" hidden="false" customHeight="true" outlineLevel="0" collapsed="false"/>
    <row r="264" customFormat="false" ht="13.5" hidden="false" customHeight="true" outlineLevel="0" collapsed="false"/>
    <row r="265" customFormat="false" ht="13.5" hidden="false" customHeight="true" outlineLevel="0" collapsed="false"/>
    <row r="266" customFormat="false" ht="13.5" hidden="false" customHeight="true" outlineLevel="0" collapsed="false"/>
    <row r="267" customFormat="false" ht="13.5" hidden="false" customHeight="true" outlineLevel="0" collapsed="false"/>
    <row r="268" customFormat="false" ht="13.5" hidden="false" customHeight="true" outlineLevel="0" collapsed="false"/>
    <row r="269" customFormat="false" ht="13.5" hidden="false" customHeight="true" outlineLevel="0" collapsed="false"/>
    <row r="270" customFormat="false" ht="13.5" hidden="false" customHeight="true" outlineLevel="0" collapsed="false"/>
    <row r="271" customFormat="false" ht="13.5" hidden="false" customHeight="true" outlineLevel="0" collapsed="false"/>
    <row r="272" customFormat="false" ht="13.5" hidden="false" customHeight="true" outlineLevel="0" collapsed="false"/>
    <row r="273" customFormat="false" ht="13.5" hidden="false" customHeight="true" outlineLevel="0" collapsed="false"/>
    <row r="274" customFormat="false" ht="13.5" hidden="false" customHeight="true" outlineLevel="0" collapsed="false"/>
    <row r="275" customFormat="false" ht="13.5" hidden="false" customHeight="true" outlineLevel="0" collapsed="false"/>
    <row r="276" customFormat="false" ht="13.5" hidden="false" customHeight="true" outlineLevel="0" collapsed="false"/>
    <row r="277" customFormat="false" ht="13.5" hidden="false" customHeight="true" outlineLevel="0" collapsed="false"/>
    <row r="278" customFormat="false" ht="13.5" hidden="false" customHeight="true" outlineLevel="0" collapsed="false"/>
    <row r="279" customFormat="false" ht="13.5" hidden="false" customHeight="true" outlineLevel="0" collapsed="false"/>
    <row r="280" customFormat="false" ht="13.5" hidden="false" customHeight="true" outlineLevel="0" collapsed="false"/>
    <row r="281" customFormat="false" ht="13.5" hidden="false" customHeight="true" outlineLevel="0" collapsed="false"/>
    <row r="282" customFormat="false" ht="13.5" hidden="false" customHeight="true" outlineLevel="0" collapsed="false"/>
    <row r="283" customFormat="false" ht="13.5" hidden="false" customHeight="true" outlineLevel="0" collapsed="false"/>
    <row r="284" customFormat="false" ht="13.5" hidden="false" customHeight="true" outlineLevel="0" collapsed="false"/>
    <row r="285" customFormat="false" ht="13.5" hidden="false" customHeight="true" outlineLevel="0" collapsed="false"/>
    <row r="286" customFormat="false" ht="13.5" hidden="false" customHeight="true" outlineLevel="0" collapsed="false"/>
    <row r="287" customFormat="false" ht="13.5" hidden="false" customHeight="true" outlineLevel="0" collapsed="false"/>
    <row r="288" customFormat="false" ht="13.5" hidden="false" customHeight="true" outlineLevel="0" collapsed="false"/>
    <row r="289" customFormat="false" ht="13.5" hidden="false" customHeight="true" outlineLevel="0" collapsed="false"/>
    <row r="290" customFormat="false" ht="13.5" hidden="false" customHeight="true" outlineLevel="0" collapsed="false"/>
    <row r="291" customFormat="false" ht="13.5" hidden="false" customHeight="true" outlineLevel="0" collapsed="false"/>
    <row r="292" customFormat="false" ht="13.5" hidden="false" customHeight="true" outlineLevel="0" collapsed="false"/>
    <row r="293" customFormat="false" ht="13.5" hidden="false" customHeight="true" outlineLevel="0" collapsed="false"/>
    <row r="294" customFormat="false" ht="13.5" hidden="false" customHeight="true" outlineLevel="0" collapsed="false"/>
    <row r="295" customFormat="false" ht="13.5" hidden="false" customHeight="true" outlineLevel="0" collapsed="false"/>
    <row r="296" customFormat="false" ht="13.5" hidden="false" customHeight="true" outlineLevel="0" collapsed="false"/>
    <row r="297" customFormat="false" ht="13.5" hidden="false" customHeight="true" outlineLevel="0" collapsed="false"/>
    <row r="298" customFormat="false" ht="13.5" hidden="false" customHeight="true" outlineLevel="0" collapsed="false"/>
    <row r="299" customFormat="false" ht="13.5" hidden="false" customHeight="true" outlineLevel="0" collapsed="false"/>
    <row r="300" customFormat="false" ht="13.5" hidden="false" customHeight="true" outlineLevel="0" collapsed="false"/>
    <row r="301" customFormat="false" ht="13.5" hidden="false" customHeight="true" outlineLevel="0" collapsed="false"/>
    <row r="302" customFormat="false" ht="13.5" hidden="false" customHeight="true" outlineLevel="0" collapsed="false"/>
    <row r="303" customFormat="false" ht="13.5" hidden="false" customHeight="true" outlineLevel="0" collapsed="false"/>
    <row r="304" customFormat="false" ht="13.5" hidden="false" customHeight="true" outlineLevel="0" collapsed="false"/>
    <row r="305" customFormat="false" ht="13.5" hidden="false" customHeight="true" outlineLevel="0" collapsed="false"/>
    <row r="306" customFormat="false" ht="13.5" hidden="false" customHeight="true" outlineLevel="0" collapsed="false"/>
    <row r="307" customFormat="false" ht="13.5" hidden="false" customHeight="true" outlineLevel="0" collapsed="false"/>
    <row r="308" customFormat="false" ht="13.5" hidden="false" customHeight="true" outlineLevel="0" collapsed="false"/>
    <row r="309" customFormat="false" ht="13.5" hidden="false" customHeight="true" outlineLevel="0" collapsed="false"/>
    <row r="310" customFormat="false" ht="13.5" hidden="false" customHeight="true" outlineLevel="0" collapsed="false"/>
    <row r="311" customFormat="false" ht="13.5" hidden="false" customHeight="true" outlineLevel="0" collapsed="false"/>
    <row r="312" customFormat="false" ht="13.5" hidden="false" customHeight="true" outlineLevel="0" collapsed="false"/>
    <row r="313" customFormat="false" ht="13.5" hidden="false" customHeight="true" outlineLevel="0" collapsed="false"/>
    <row r="314" customFormat="false" ht="13.5" hidden="false" customHeight="true" outlineLevel="0" collapsed="false"/>
    <row r="315" customFormat="false" ht="13.5" hidden="false" customHeight="true" outlineLevel="0" collapsed="false"/>
    <row r="316" customFormat="false" ht="13.5" hidden="false" customHeight="true" outlineLevel="0" collapsed="false"/>
    <row r="317" customFormat="false" ht="13.5" hidden="false" customHeight="true" outlineLevel="0" collapsed="false"/>
    <row r="318" customFormat="false" ht="13.5" hidden="false" customHeight="true" outlineLevel="0" collapsed="false"/>
    <row r="319" customFormat="false" ht="13.5" hidden="false" customHeight="true" outlineLevel="0" collapsed="false"/>
    <row r="320" customFormat="false" ht="13.5" hidden="false" customHeight="true" outlineLevel="0" collapsed="false"/>
    <row r="321" customFormat="false" ht="13.5" hidden="false" customHeight="true" outlineLevel="0" collapsed="false"/>
    <row r="322" customFormat="false" ht="13.5" hidden="false" customHeight="true" outlineLevel="0" collapsed="false"/>
    <row r="323" customFormat="false" ht="13.5" hidden="false" customHeight="true" outlineLevel="0" collapsed="false"/>
    <row r="324" customFormat="false" ht="13.5" hidden="false" customHeight="true" outlineLevel="0" collapsed="false"/>
    <row r="325" customFormat="false" ht="13.5" hidden="false" customHeight="true" outlineLevel="0" collapsed="false"/>
    <row r="326" customFormat="false" ht="13.5" hidden="false" customHeight="true" outlineLevel="0" collapsed="false"/>
    <row r="327" customFormat="false" ht="13.5" hidden="false" customHeight="true" outlineLevel="0" collapsed="false"/>
    <row r="328" customFormat="false" ht="13.5" hidden="false" customHeight="true" outlineLevel="0" collapsed="false"/>
    <row r="329" customFormat="false" ht="13.5" hidden="false" customHeight="true" outlineLevel="0" collapsed="false"/>
    <row r="330" customFormat="false" ht="13.5" hidden="false" customHeight="true" outlineLevel="0" collapsed="false"/>
    <row r="331" customFormat="false" ht="13.5" hidden="false" customHeight="true" outlineLevel="0" collapsed="false"/>
    <row r="332" customFormat="false" ht="13.5" hidden="false" customHeight="true" outlineLevel="0" collapsed="false"/>
    <row r="333" customFormat="false" ht="13.5" hidden="false" customHeight="true" outlineLevel="0" collapsed="false"/>
    <row r="334" customFormat="false" ht="13.5" hidden="false" customHeight="true" outlineLevel="0" collapsed="false"/>
    <row r="335" customFormat="false" ht="13.5" hidden="false" customHeight="true" outlineLevel="0" collapsed="false"/>
    <row r="336" customFormat="false" ht="13.5" hidden="false" customHeight="true" outlineLevel="0" collapsed="false"/>
    <row r="337" customFormat="false" ht="13.5" hidden="false" customHeight="true" outlineLevel="0" collapsed="false"/>
    <row r="338" customFormat="false" ht="13.5" hidden="false" customHeight="true" outlineLevel="0" collapsed="false"/>
    <row r="339" customFormat="false" ht="13.5" hidden="false" customHeight="true" outlineLevel="0" collapsed="false"/>
    <row r="340" customFormat="false" ht="13.5" hidden="false" customHeight="true" outlineLevel="0" collapsed="false"/>
    <row r="341" customFormat="false" ht="13.5" hidden="false" customHeight="true" outlineLevel="0" collapsed="false"/>
    <row r="342" customFormat="false" ht="13.5" hidden="false" customHeight="true" outlineLevel="0" collapsed="false"/>
    <row r="343" customFormat="false" ht="13.5" hidden="false" customHeight="true" outlineLevel="0" collapsed="false"/>
    <row r="344" customFormat="false" ht="13.5" hidden="false" customHeight="true" outlineLevel="0" collapsed="false"/>
    <row r="345" customFormat="false" ht="13.5" hidden="false" customHeight="true" outlineLevel="0" collapsed="false"/>
    <row r="346" customFormat="false" ht="13.5" hidden="false" customHeight="true" outlineLevel="0" collapsed="false"/>
    <row r="347" customFormat="false" ht="13.5" hidden="false" customHeight="true" outlineLevel="0" collapsed="false"/>
    <row r="348" customFormat="false" ht="13.5" hidden="false" customHeight="true" outlineLevel="0" collapsed="false"/>
    <row r="349" customFormat="false" ht="13.5" hidden="false" customHeight="true" outlineLevel="0" collapsed="false"/>
    <row r="350" customFormat="false" ht="13.5" hidden="false" customHeight="true" outlineLevel="0" collapsed="false"/>
    <row r="351" customFormat="false" ht="13.5" hidden="false" customHeight="true" outlineLevel="0" collapsed="false"/>
    <row r="352" customFormat="false" ht="13.5" hidden="false" customHeight="true" outlineLevel="0" collapsed="false"/>
    <row r="353" customFormat="false" ht="13.5" hidden="false" customHeight="true" outlineLevel="0" collapsed="false"/>
    <row r="354" customFormat="false" ht="13.5" hidden="false" customHeight="true" outlineLevel="0" collapsed="false"/>
    <row r="355" customFormat="false" ht="13.5" hidden="false" customHeight="true" outlineLevel="0" collapsed="false"/>
    <row r="356" customFormat="false" ht="13.5" hidden="false" customHeight="true" outlineLevel="0" collapsed="false"/>
    <row r="357" customFormat="false" ht="13.5" hidden="false" customHeight="true" outlineLevel="0" collapsed="false"/>
    <row r="358" customFormat="false" ht="13.5" hidden="false" customHeight="true" outlineLevel="0" collapsed="false"/>
    <row r="359" customFormat="false" ht="13.5" hidden="false" customHeight="true" outlineLevel="0" collapsed="false"/>
    <row r="360" customFormat="false" ht="13.5" hidden="false" customHeight="true" outlineLevel="0" collapsed="false"/>
    <row r="361" customFormat="false" ht="13.5" hidden="false" customHeight="true" outlineLevel="0" collapsed="false"/>
    <row r="362" customFormat="false" ht="13.5" hidden="false" customHeight="true" outlineLevel="0" collapsed="false"/>
    <row r="363" customFormat="false" ht="13.5" hidden="false" customHeight="true" outlineLevel="0" collapsed="false"/>
    <row r="364" customFormat="false" ht="13.5" hidden="false" customHeight="true" outlineLevel="0" collapsed="false"/>
    <row r="365" customFormat="false" ht="13.5" hidden="false" customHeight="true" outlineLevel="0" collapsed="false"/>
    <row r="366" customFormat="false" ht="13.5" hidden="false" customHeight="true" outlineLevel="0" collapsed="false"/>
    <row r="367" customFormat="false" ht="13.5" hidden="false" customHeight="true" outlineLevel="0" collapsed="false"/>
    <row r="368" customFormat="false" ht="13.5" hidden="false" customHeight="true" outlineLevel="0" collapsed="false"/>
    <row r="369" customFormat="false" ht="13.5" hidden="false" customHeight="true" outlineLevel="0" collapsed="false"/>
    <row r="370" customFormat="false" ht="13.5" hidden="false" customHeight="true" outlineLevel="0" collapsed="false"/>
    <row r="371" customFormat="false" ht="13.5" hidden="false" customHeight="true" outlineLevel="0" collapsed="false"/>
    <row r="372" customFormat="false" ht="13.5" hidden="false" customHeight="true" outlineLevel="0" collapsed="false"/>
    <row r="373" customFormat="false" ht="13.5" hidden="false" customHeight="true" outlineLevel="0" collapsed="false"/>
    <row r="374" customFormat="false" ht="13.5" hidden="false" customHeight="true" outlineLevel="0" collapsed="false"/>
    <row r="375" customFormat="false" ht="13.5" hidden="false" customHeight="true" outlineLevel="0" collapsed="false"/>
    <row r="376" customFormat="false" ht="13.5" hidden="false" customHeight="true" outlineLevel="0" collapsed="false"/>
    <row r="377" customFormat="false" ht="13.5" hidden="false" customHeight="true" outlineLevel="0" collapsed="false"/>
    <row r="378" customFormat="false" ht="13.5" hidden="false" customHeight="true" outlineLevel="0" collapsed="false"/>
    <row r="379" customFormat="false" ht="13.5" hidden="false" customHeight="true" outlineLevel="0" collapsed="false"/>
    <row r="380" customFormat="false" ht="13.5" hidden="false" customHeight="true" outlineLevel="0" collapsed="false"/>
    <row r="381" customFormat="false" ht="13.5" hidden="false" customHeight="true" outlineLevel="0" collapsed="false"/>
    <row r="382" customFormat="false" ht="13.5" hidden="false" customHeight="true" outlineLevel="0" collapsed="false"/>
    <row r="383" customFormat="false" ht="13.5" hidden="false" customHeight="true" outlineLevel="0" collapsed="false"/>
    <row r="384" customFormat="false" ht="13.5" hidden="false" customHeight="true" outlineLevel="0" collapsed="false"/>
    <row r="385" customFormat="false" ht="13.5" hidden="false" customHeight="true" outlineLevel="0" collapsed="false"/>
    <row r="386" customFormat="false" ht="13.5" hidden="false" customHeight="true" outlineLevel="0" collapsed="false"/>
    <row r="387" customFormat="false" ht="13.5" hidden="false" customHeight="true" outlineLevel="0" collapsed="false"/>
    <row r="388" customFormat="false" ht="13.5" hidden="false" customHeight="true" outlineLevel="0" collapsed="false"/>
    <row r="389" customFormat="false" ht="13.5" hidden="false" customHeight="true" outlineLevel="0" collapsed="false"/>
    <row r="390" customFormat="false" ht="13.5" hidden="false" customHeight="true" outlineLevel="0" collapsed="false"/>
    <row r="391" customFormat="false" ht="13.5" hidden="false" customHeight="true" outlineLevel="0" collapsed="false"/>
    <row r="392" customFormat="false" ht="13.5" hidden="false" customHeight="true" outlineLevel="0" collapsed="false"/>
    <row r="393" customFormat="false" ht="13.5" hidden="false" customHeight="true" outlineLevel="0" collapsed="false"/>
    <row r="394" customFormat="false" ht="13.5" hidden="false" customHeight="true" outlineLevel="0" collapsed="false"/>
    <row r="395" customFormat="false" ht="13.5" hidden="false" customHeight="true" outlineLevel="0" collapsed="false"/>
    <row r="396" customFormat="false" ht="13.5" hidden="false" customHeight="true" outlineLevel="0" collapsed="false"/>
    <row r="397" customFormat="false" ht="13.5" hidden="false" customHeight="true" outlineLevel="0" collapsed="false"/>
    <row r="398" customFormat="false" ht="13.5" hidden="false" customHeight="true" outlineLevel="0" collapsed="false"/>
    <row r="399" customFormat="false" ht="13.5" hidden="false" customHeight="true" outlineLevel="0" collapsed="false"/>
    <row r="400" customFormat="false" ht="13.5" hidden="false" customHeight="true" outlineLevel="0" collapsed="false"/>
    <row r="401" customFormat="false" ht="13.5" hidden="false" customHeight="true" outlineLevel="0" collapsed="false"/>
    <row r="402" customFormat="false" ht="13.5" hidden="false" customHeight="true" outlineLevel="0" collapsed="false"/>
    <row r="403" customFormat="false" ht="13.5" hidden="false" customHeight="true" outlineLevel="0" collapsed="false"/>
    <row r="404" customFormat="false" ht="13.5" hidden="false" customHeight="true" outlineLevel="0" collapsed="false"/>
    <row r="405" customFormat="false" ht="13.5" hidden="false" customHeight="true" outlineLevel="0" collapsed="false"/>
    <row r="406" customFormat="false" ht="13.5" hidden="false" customHeight="true" outlineLevel="0" collapsed="false"/>
    <row r="407" customFormat="false" ht="13.5" hidden="false" customHeight="true" outlineLevel="0" collapsed="false"/>
    <row r="408" customFormat="false" ht="13.5" hidden="false" customHeight="true" outlineLevel="0" collapsed="false"/>
    <row r="409" customFormat="false" ht="13.5" hidden="false" customHeight="true" outlineLevel="0" collapsed="false"/>
    <row r="410" customFormat="false" ht="13.5" hidden="false" customHeight="true" outlineLevel="0" collapsed="false"/>
    <row r="411" customFormat="false" ht="13.5" hidden="false" customHeight="true" outlineLevel="0" collapsed="false"/>
    <row r="412" customFormat="false" ht="13.5" hidden="false" customHeight="true" outlineLevel="0" collapsed="false"/>
    <row r="413" customFormat="false" ht="13.5" hidden="false" customHeight="true" outlineLevel="0" collapsed="false"/>
    <row r="414" customFormat="false" ht="13.5" hidden="false" customHeight="true" outlineLevel="0" collapsed="false"/>
    <row r="415" customFormat="false" ht="13.5" hidden="false" customHeight="true" outlineLevel="0" collapsed="false"/>
    <row r="416" customFormat="false" ht="13.5" hidden="false" customHeight="true" outlineLevel="0" collapsed="false"/>
    <row r="417" customFormat="false" ht="13.5" hidden="false" customHeight="true" outlineLevel="0" collapsed="false"/>
    <row r="418" customFormat="false" ht="13.5" hidden="false" customHeight="true" outlineLevel="0" collapsed="false"/>
    <row r="419" customFormat="false" ht="13.5" hidden="false" customHeight="true" outlineLevel="0" collapsed="false"/>
    <row r="420" customFormat="false" ht="13.5" hidden="false" customHeight="true" outlineLevel="0" collapsed="false"/>
    <row r="421" customFormat="false" ht="13.5" hidden="false" customHeight="true" outlineLevel="0" collapsed="false"/>
    <row r="422" customFormat="false" ht="13.5" hidden="false" customHeight="true" outlineLevel="0" collapsed="false"/>
    <row r="423" customFormat="false" ht="13.5" hidden="false" customHeight="true" outlineLevel="0" collapsed="false"/>
    <row r="424" customFormat="false" ht="13.5" hidden="false" customHeight="true" outlineLevel="0" collapsed="false"/>
    <row r="425" customFormat="false" ht="13.5" hidden="false" customHeight="true" outlineLevel="0" collapsed="false"/>
    <row r="426" customFormat="false" ht="13.5" hidden="false" customHeight="true" outlineLevel="0" collapsed="false"/>
    <row r="427" customFormat="false" ht="13.5" hidden="false" customHeight="true" outlineLevel="0" collapsed="false"/>
    <row r="428" customFormat="false" ht="13.5" hidden="false" customHeight="true" outlineLevel="0" collapsed="false"/>
    <row r="429" customFormat="false" ht="13.5" hidden="false" customHeight="true" outlineLevel="0" collapsed="false"/>
    <row r="430" customFormat="false" ht="13.5" hidden="false" customHeight="true" outlineLevel="0" collapsed="false"/>
    <row r="431" customFormat="false" ht="13.5" hidden="false" customHeight="true" outlineLevel="0" collapsed="false"/>
    <row r="432" customFormat="false" ht="13.5" hidden="false" customHeight="true" outlineLevel="0" collapsed="false"/>
    <row r="433" customFormat="false" ht="13.5" hidden="false" customHeight="true" outlineLevel="0" collapsed="false"/>
    <row r="434" customFormat="false" ht="13.5" hidden="false" customHeight="true" outlineLevel="0" collapsed="false"/>
    <row r="435" customFormat="false" ht="13.5" hidden="false" customHeight="true" outlineLevel="0" collapsed="false"/>
    <row r="436" customFormat="false" ht="13.5" hidden="false" customHeight="true" outlineLevel="0" collapsed="false"/>
    <row r="437" customFormat="false" ht="13.5" hidden="false" customHeight="true" outlineLevel="0" collapsed="false"/>
    <row r="438" customFormat="false" ht="13.5" hidden="false" customHeight="true" outlineLevel="0" collapsed="false"/>
    <row r="439" customFormat="false" ht="13.5" hidden="false" customHeight="true" outlineLevel="0" collapsed="false"/>
    <row r="440" customFormat="false" ht="13.5" hidden="false" customHeight="true" outlineLevel="0" collapsed="false"/>
    <row r="441" customFormat="false" ht="13.5" hidden="false" customHeight="true" outlineLevel="0" collapsed="false"/>
    <row r="442" customFormat="false" ht="13.5" hidden="false" customHeight="true" outlineLevel="0" collapsed="false"/>
    <row r="443" customFormat="false" ht="13.5" hidden="false" customHeight="true" outlineLevel="0" collapsed="false"/>
    <row r="444" customFormat="false" ht="13.5" hidden="false" customHeight="true" outlineLevel="0" collapsed="false"/>
    <row r="445" customFormat="false" ht="13.5" hidden="false" customHeight="true" outlineLevel="0" collapsed="false"/>
    <row r="446" customFormat="false" ht="13.5" hidden="false" customHeight="true" outlineLevel="0" collapsed="false"/>
    <row r="447" customFormat="false" ht="13.5" hidden="false" customHeight="true" outlineLevel="0" collapsed="false"/>
    <row r="448" customFormat="false" ht="13.5" hidden="false" customHeight="true" outlineLevel="0" collapsed="false"/>
    <row r="449" customFormat="false" ht="13.5" hidden="false" customHeight="true" outlineLevel="0" collapsed="false"/>
    <row r="450" customFormat="false" ht="13.5" hidden="false" customHeight="true" outlineLevel="0" collapsed="false"/>
    <row r="451" customFormat="false" ht="13.5" hidden="false" customHeight="true" outlineLevel="0" collapsed="false"/>
    <row r="452" customFormat="false" ht="13.5" hidden="false" customHeight="true" outlineLevel="0" collapsed="false"/>
    <row r="453" customFormat="false" ht="13.5" hidden="false" customHeight="true" outlineLevel="0" collapsed="false"/>
    <row r="454" customFormat="false" ht="13.5" hidden="false" customHeight="true" outlineLevel="0" collapsed="false"/>
    <row r="455" customFormat="false" ht="13.5" hidden="false" customHeight="true" outlineLevel="0" collapsed="false"/>
    <row r="456" customFormat="false" ht="13.5" hidden="false" customHeight="true" outlineLevel="0" collapsed="false"/>
    <row r="457" customFormat="false" ht="13.5" hidden="false" customHeight="true" outlineLevel="0" collapsed="false"/>
    <row r="458" customFormat="false" ht="13.5" hidden="false" customHeight="true" outlineLevel="0" collapsed="false"/>
    <row r="459" customFormat="false" ht="13.5" hidden="false" customHeight="true" outlineLevel="0" collapsed="false"/>
    <row r="460" customFormat="false" ht="13.5" hidden="false" customHeight="true" outlineLevel="0" collapsed="false"/>
    <row r="461" customFormat="false" ht="13.5" hidden="false" customHeight="true" outlineLevel="0" collapsed="false"/>
    <row r="462" customFormat="false" ht="13.5" hidden="false" customHeight="true" outlineLevel="0" collapsed="false"/>
    <row r="463" customFormat="false" ht="13.5" hidden="false" customHeight="true" outlineLevel="0" collapsed="false"/>
    <row r="464" customFormat="false" ht="13.5" hidden="false" customHeight="true" outlineLevel="0" collapsed="false"/>
    <row r="465" customFormat="false" ht="13.5" hidden="false" customHeight="true" outlineLevel="0" collapsed="false"/>
    <row r="466" customFormat="false" ht="13.5" hidden="false" customHeight="true" outlineLevel="0" collapsed="false"/>
    <row r="467" customFormat="false" ht="13.5" hidden="false" customHeight="true" outlineLevel="0" collapsed="false"/>
    <row r="468" customFormat="false" ht="13.5" hidden="false" customHeight="true" outlineLevel="0" collapsed="false"/>
    <row r="469" customFormat="false" ht="13.5" hidden="false" customHeight="true" outlineLevel="0" collapsed="false"/>
    <row r="470" customFormat="false" ht="13.5" hidden="false" customHeight="true" outlineLevel="0" collapsed="false"/>
    <row r="471" customFormat="false" ht="13.5" hidden="false" customHeight="true" outlineLevel="0" collapsed="false"/>
    <row r="472" customFormat="false" ht="13.5" hidden="false" customHeight="true" outlineLevel="0" collapsed="false"/>
    <row r="473" customFormat="false" ht="13.5" hidden="false" customHeight="true" outlineLevel="0" collapsed="false"/>
    <row r="474" customFormat="false" ht="13.5" hidden="false" customHeight="true" outlineLevel="0" collapsed="false"/>
    <row r="475" customFormat="false" ht="13.5" hidden="false" customHeight="true" outlineLevel="0" collapsed="false"/>
    <row r="476" customFormat="false" ht="13.5" hidden="false" customHeight="true" outlineLevel="0" collapsed="false"/>
    <row r="477" customFormat="false" ht="13.5" hidden="false" customHeight="true" outlineLevel="0" collapsed="false"/>
    <row r="478" customFormat="false" ht="13.5" hidden="false" customHeight="true" outlineLevel="0" collapsed="false"/>
    <row r="479" customFormat="false" ht="13.5" hidden="false" customHeight="true" outlineLevel="0" collapsed="false"/>
    <row r="480" customFormat="false" ht="13.5" hidden="false" customHeight="true" outlineLevel="0" collapsed="false"/>
    <row r="481" customFormat="false" ht="13.5" hidden="false" customHeight="true" outlineLevel="0" collapsed="false"/>
    <row r="482" customFormat="false" ht="13.5" hidden="false" customHeight="true" outlineLevel="0" collapsed="false"/>
    <row r="483" customFormat="false" ht="13.5" hidden="false" customHeight="true" outlineLevel="0" collapsed="false"/>
    <row r="484" customFormat="false" ht="13.5" hidden="false" customHeight="true" outlineLevel="0" collapsed="false"/>
    <row r="485" customFormat="false" ht="13.5" hidden="false" customHeight="true" outlineLevel="0" collapsed="false"/>
    <row r="486" customFormat="false" ht="13.5" hidden="false" customHeight="true" outlineLevel="0" collapsed="false"/>
    <row r="487" customFormat="false" ht="13.5" hidden="false" customHeight="true" outlineLevel="0" collapsed="false"/>
    <row r="488" customFormat="false" ht="13.5" hidden="false" customHeight="true" outlineLevel="0" collapsed="false"/>
    <row r="489" customFormat="false" ht="13.5" hidden="false" customHeight="true" outlineLevel="0" collapsed="false"/>
    <row r="490" customFormat="false" ht="13.5" hidden="false" customHeight="true" outlineLevel="0" collapsed="false"/>
    <row r="491" customFormat="false" ht="13.5" hidden="false" customHeight="true" outlineLevel="0" collapsed="false"/>
    <row r="492" customFormat="false" ht="13.5" hidden="false" customHeight="true" outlineLevel="0" collapsed="false"/>
    <row r="493" customFormat="false" ht="13.5" hidden="false" customHeight="true" outlineLevel="0" collapsed="false"/>
    <row r="494" customFormat="false" ht="13.5" hidden="false" customHeight="true" outlineLevel="0" collapsed="false"/>
    <row r="495" customFormat="false" ht="13.5" hidden="false" customHeight="true" outlineLevel="0" collapsed="false"/>
    <row r="496" customFormat="false" ht="13.5" hidden="false" customHeight="true" outlineLevel="0" collapsed="false"/>
    <row r="497" customFormat="false" ht="13.5" hidden="false" customHeight="true" outlineLevel="0" collapsed="false"/>
    <row r="498" customFormat="false" ht="13.5" hidden="false" customHeight="true" outlineLevel="0" collapsed="false"/>
    <row r="499" customFormat="false" ht="13.5" hidden="false" customHeight="true" outlineLevel="0" collapsed="false"/>
    <row r="500" customFormat="false" ht="13.5" hidden="false" customHeight="true" outlineLevel="0" collapsed="false"/>
    <row r="501" customFormat="false" ht="13.5" hidden="false" customHeight="true" outlineLevel="0" collapsed="false"/>
    <row r="502" customFormat="false" ht="13.5" hidden="false" customHeight="true" outlineLevel="0" collapsed="false"/>
    <row r="503" customFormat="false" ht="13.5" hidden="false" customHeight="true" outlineLevel="0" collapsed="false"/>
    <row r="504" customFormat="false" ht="13.5" hidden="false" customHeight="true" outlineLevel="0" collapsed="false"/>
    <row r="505" customFormat="false" ht="13.5" hidden="false" customHeight="true" outlineLevel="0" collapsed="false"/>
    <row r="506" customFormat="false" ht="13.5" hidden="false" customHeight="true" outlineLevel="0" collapsed="false"/>
    <row r="507" customFormat="false" ht="13.5" hidden="false" customHeight="true" outlineLevel="0" collapsed="false"/>
    <row r="508" customFormat="false" ht="13.5" hidden="false" customHeight="true" outlineLevel="0" collapsed="false"/>
    <row r="509" customFormat="false" ht="13.5" hidden="false" customHeight="true" outlineLevel="0" collapsed="false"/>
    <row r="510" customFormat="false" ht="13.5" hidden="false" customHeight="true" outlineLevel="0" collapsed="false"/>
    <row r="511" customFormat="false" ht="13.5" hidden="false" customHeight="true" outlineLevel="0" collapsed="false"/>
    <row r="512" customFormat="false" ht="13.5" hidden="false" customHeight="true" outlineLevel="0" collapsed="false"/>
    <row r="513" customFormat="false" ht="13.5" hidden="false" customHeight="true" outlineLevel="0" collapsed="false"/>
    <row r="514" customFormat="false" ht="13.5" hidden="false" customHeight="true" outlineLevel="0" collapsed="false"/>
    <row r="515" customFormat="false" ht="13.5" hidden="false" customHeight="true" outlineLevel="0" collapsed="false"/>
    <row r="516" customFormat="false" ht="13.5" hidden="false" customHeight="true" outlineLevel="0" collapsed="false"/>
    <row r="517" customFormat="false" ht="13.5" hidden="false" customHeight="true" outlineLevel="0" collapsed="false"/>
    <row r="518" customFormat="false" ht="13.5" hidden="false" customHeight="true" outlineLevel="0" collapsed="false"/>
    <row r="519" customFormat="false" ht="13.5" hidden="false" customHeight="true" outlineLevel="0" collapsed="false"/>
    <row r="520" customFormat="false" ht="13.5" hidden="false" customHeight="true" outlineLevel="0" collapsed="false"/>
    <row r="521" customFormat="false" ht="13.5" hidden="false" customHeight="true" outlineLevel="0" collapsed="false"/>
    <row r="522" customFormat="false" ht="13.5" hidden="false" customHeight="true" outlineLevel="0" collapsed="false"/>
    <row r="523" customFormat="false" ht="13.5" hidden="false" customHeight="true" outlineLevel="0" collapsed="false"/>
    <row r="524" customFormat="false" ht="13.5" hidden="false" customHeight="true" outlineLevel="0" collapsed="false"/>
    <row r="525" customFormat="false" ht="13.5" hidden="false" customHeight="true" outlineLevel="0" collapsed="false"/>
    <row r="526" customFormat="false" ht="13.5" hidden="false" customHeight="true" outlineLevel="0" collapsed="false"/>
    <row r="527" customFormat="false" ht="13.5" hidden="false" customHeight="true" outlineLevel="0" collapsed="false"/>
    <row r="528" customFormat="false" ht="13.5" hidden="false" customHeight="true" outlineLevel="0" collapsed="false"/>
    <row r="529" customFormat="false" ht="13.5" hidden="false" customHeight="true" outlineLevel="0" collapsed="false"/>
    <row r="530" customFormat="false" ht="13.5" hidden="false" customHeight="true" outlineLevel="0" collapsed="false"/>
    <row r="531" customFormat="false" ht="13.5" hidden="false" customHeight="true" outlineLevel="0" collapsed="false"/>
    <row r="532" customFormat="false" ht="13.5" hidden="false" customHeight="true" outlineLevel="0" collapsed="false"/>
    <row r="533" customFormat="false" ht="13.5" hidden="false" customHeight="true" outlineLevel="0" collapsed="false"/>
    <row r="534" customFormat="false" ht="13.5" hidden="false" customHeight="true" outlineLevel="0" collapsed="false"/>
    <row r="535" customFormat="false" ht="13.5" hidden="false" customHeight="true" outlineLevel="0" collapsed="false"/>
    <row r="536" customFormat="false" ht="13.5" hidden="false" customHeight="true" outlineLevel="0" collapsed="false"/>
    <row r="537" customFormat="false" ht="13.5" hidden="false" customHeight="true" outlineLevel="0" collapsed="false"/>
    <row r="538" customFormat="false" ht="13.5" hidden="false" customHeight="true" outlineLevel="0" collapsed="false"/>
    <row r="539" customFormat="false" ht="13.5" hidden="false" customHeight="true" outlineLevel="0" collapsed="false"/>
    <row r="540" customFormat="false" ht="13.5" hidden="false" customHeight="true" outlineLevel="0" collapsed="false"/>
    <row r="541" customFormat="false" ht="13.5" hidden="false" customHeight="true" outlineLevel="0" collapsed="false"/>
    <row r="542" customFormat="false" ht="13.5" hidden="false" customHeight="true" outlineLevel="0" collapsed="false"/>
    <row r="543" customFormat="false" ht="13.5" hidden="false" customHeight="true" outlineLevel="0" collapsed="false"/>
    <row r="544" customFormat="false" ht="13.5" hidden="false" customHeight="true" outlineLevel="0" collapsed="false"/>
    <row r="545" customFormat="false" ht="13.5" hidden="false" customHeight="true" outlineLevel="0" collapsed="false"/>
    <row r="546" customFormat="false" ht="13.5" hidden="false" customHeight="true" outlineLevel="0" collapsed="false"/>
    <row r="547" customFormat="false" ht="13.5" hidden="false" customHeight="true" outlineLevel="0" collapsed="false"/>
    <row r="548" customFormat="false" ht="13.5" hidden="false" customHeight="true" outlineLevel="0" collapsed="false"/>
    <row r="549" customFormat="false" ht="13.5" hidden="false" customHeight="true" outlineLevel="0" collapsed="false"/>
    <row r="550" customFormat="false" ht="13.5" hidden="false" customHeight="true" outlineLevel="0" collapsed="false"/>
    <row r="551" customFormat="false" ht="13.5" hidden="false" customHeight="true" outlineLevel="0" collapsed="false"/>
    <row r="552" customFormat="false" ht="13.5" hidden="false" customHeight="true" outlineLevel="0" collapsed="false"/>
    <row r="553" customFormat="false" ht="13.5" hidden="false" customHeight="true" outlineLevel="0" collapsed="false"/>
    <row r="554" customFormat="false" ht="13.5" hidden="false" customHeight="true" outlineLevel="0" collapsed="false"/>
    <row r="555" customFormat="false" ht="13.5" hidden="false" customHeight="true" outlineLevel="0" collapsed="false"/>
    <row r="556" customFormat="false" ht="13.5" hidden="false" customHeight="true" outlineLevel="0" collapsed="false"/>
    <row r="557" customFormat="false" ht="13.5" hidden="false" customHeight="true" outlineLevel="0" collapsed="false"/>
    <row r="558" customFormat="false" ht="13.5" hidden="false" customHeight="true" outlineLevel="0" collapsed="false"/>
    <row r="559" customFormat="false" ht="13.5" hidden="false" customHeight="true" outlineLevel="0" collapsed="false"/>
    <row r="560" customFormat="false" ht="13.5" hidden="false" customHeight="true" outlineLevel="0" collapsed="false"/>
    <row r="561" customFormat="false" ht="13.5" hidden="false" customHeight="true" outlineLevel="0" collapsed="false"/>
    <row r="562" customFormat="false" ht="13.5" hidden="false" customHeight="true" outlineLevel="0" collapsed="false"/>
    <row r="563" customFormat="false" ht="13.5" hidden="false" customHeight="true" outlineLevel="0" collapsed="false"/>
    <row r="564" customFormat="false" ht="13.5" hidden="false" customHeight="true" outlineLevel="0" collapsed="false"/>
    <row r="565" customFormat="false" ht="13.5" hidden="false" customHeight="true" outlineLevel="0" collapsed="false"/>
    <row r="566" customFormat="false" ht="13.5" hidden="false" customHeight="true" outlineLevel="0" collapsed="false"/>
    <row r="567" customFormat="false" ht="13.5" hidden="false" customHeight="true" outlineLevel="0" collapsed="false"/>
    <row r="568" customFormat="false" ht="13.5" hidden="false" customHeight="true" outlineLevel="0" collapsed="false"/>
    <row r="569" customFormat="false" ht="13.5" hidden="false" customHeight="true" outlineLevel="0" collapsed="false"/>
    <row r="570" customFormat="false" ht="13.5" hidden="false" customHeight="true" outlineLevel="0" collapsed="false"/>
    <row r="571" customFormat="false" ht="13.5" hidden="false" customHeight="true" outlineLevel="0" collapsed="false"/>
    <row r="572" customFormat="false" ht="13.5" hidden="false" customHeight="true" outlineLevel="0" collapsed="false"/>
    <row r="573" customFormat="false" ht="13.5" hidden="false" customHeight="true" outlineLevel="0" collapsed="false"/>
    <row r="574" customFormat="false" ht="13.5" hidden="false" customHeight="true" outlineLevel="0" collapsed="false"/>
    <row r="575" customFormat="false" ht="13.5" hidden="false" customHeight="true" outlineLevel="0" collapsed="false"/>
    <row r="576" customFormat="false" ht="13.5" hidden="false" customHeight="true" outlineLevel="0" collapsed="false"/>
    <row r="577" customFormat="false" ht="13.5" hidden="false" customHeight="true" outlineLevel="0" collapsed="false"/>
    <row r="578" customFormat="false" ht="13.5" hidden="false" customHeight="true" outlineLevel="0" collapsed="false"/>
    <row r="579" customFormat="false" ht="13.5" hidden="false" customHeight="true" outlineLevel="0" collapsed="false"/>
    <row r="580" customFormat="false" ht="13.5" hidden="false" customHeight="true" outlineLevel="0" collapsed="false"/>
    <row r="581" customFormat="false" ht="13.5" hidden="false" customHeight="true" outlineLevel="0" collapsed="false"/>
    <row r="582" customFormat="false" ht="13.5" hidden="false" customHeight="true" outlineLevel="0" collapsed="false"/>
    <row r="583" customFormat="false" ht="13.5" hidden="false" customHeight="true" outlineLevel="0" collapsed="false"/>
    <row r="584" customFormat="false" ht="13.5" hidden="false" customHeight="true" outlineLevel="0" collapsed="false"/>
    <row r="585" customFormat="false" ht="13.5" hidden="false" customHeight="true" outlineLevel="0" collapsed="false"/>
    <row r="586" customFormat="false" ht="13.5" hidden="false" customHeight="true" outlineLevel="0" collapsed="false"/>
    <row r="587" customFormat="false" ht="13.5" hidden="false" customHeight="true" outlineLevel="0" collapsed="false"/>
    <row r="588" customFormat="false" ht="13.5" hidden="false" customHeight="true" outlineLevel="0" collapsed="false"/>
    <row r="589" customFormat="false" ht="13.5" hidden="false" customHeight="true" outlineLevel="0" collapsed="false"/>
    <row r="590" customFormat="false" ht="13.5" hidden="false" customHeight="true" outlineLevel="0" collapsed="false"/>
    <row r="591" customFormat="false" ht="13.5" hidden="false" customHeight="true" outlineLevel="0" collapsed="false"/>
    <row r="592" customFormat="false" ht="13.5" hidden="false" customHeight="true" outlineLevel="0" collapsed="false"/>
    <row r="593" customFormat="false" ht="13.5" hidden="false" customHeight="true" outlineLevel="0" collapsed="false"/>
    <row r="594" customFormat="false" ht="13.5" hidden="false" customHeight="true" outlineLevel="0" collapsed="false"/>
    <row r="595" customFormat="false" ht="13.5" hidden="false" customHeight="true" outlineLevel="0" collapsed="false"/>
    <row r="596" customFormat="false" ht="13.5" hidden="false" customHeight="true" outlineLevel="0" collapsed="false"/>
    <row r="597" customFormat="false" ht="13.5" hidden="false" customHeight="true" outlineLevel="0" collapsed="false"/>
    <row r="598" customFormat="false" ht="13.5" hidden="false" customHeight="true" outlineLevel="0" collapsed="false"/>
    <row r="599" customFormat="false" ht="13.5" hidden="false" customHeight="true" outlineLevel="0" collapsed="false"/>
    <row r="600" customFormat="false" ht="13.5" hidden="false" customHeight="true" outlineLevel="0" collapsed="false"/>
    <row r="601" customFormat="false" ht="13.5" hidden="false" customHeight="true" outlineLevel="0" collapsed="false"/>
    <row r="602" customFormat="false" ht="13.5" hidden="false" customHeight="true" outlineLevel="0" collapsed="false"/>
    <row r="603" customFormat="false" ht="13.5" hidden="false" customHeight="true" outlineLevel="0" collapsed="false"/>
    <row r="604" customFormat="false" ht="13.5" hidden="false" customHeight="true" outlineLevel="0" collapsed="false"/>
    <row r="605" customFormat="false" ht="13.5" hidden="false" customHeight="true" outlineLevel="0" collapsed="false"/>
    <row r="606" customFormat="false" ht="13.5" hidden="false" customHeight="true" outlineLevel="0" collapsed="false"/>
    <row r="607" customFormat="false" ht="13.5" hidden="false" customHeight="true" outlineLevel="0" collapsed="false"/>
    <row r="608" customFormat="false" ht="13.5" hidden="false" customHeight="true" outlineLevel="0" collapsed="false"/>
    <row r="609" customFormat="false" ht="13.5" hidden="false" customHeight="true" outlineLevel="0" collapsed="false"/>
    <row r="610" customFormat="false" ht="13.5" hidden="false" customHeight="true" outlineLevel="0" collapsed="false"/>
    <row r="611" customFormat="false" ht="13.5" hidden="false" customHeight="true" outlineLevel="0" collapsed="false"/>
    <row r="612" customFormat="false" ht="13.5" hidden="false" customHeight="true" outlineLevel="0" collapsed="false"/>
    <row r="613" customFormat="false" ht="13.5" hidden="false" customHeight="true" outlineLevel="0" collapsed="false"/>
    <row r="614" customFormat="false" ht="13.5" hidden="false" customHeight="true" outlineLevel="0" collapsed="false"/>
    <row r="615" customFormat="false" ht="13.5" hidden="false" customHeight="true" outlineLevel="0" collapsed="false"/>
    <row r="616" customFormat="false" ht="13.5" hidden="false" customHeight="true" outlineLevel="0" collapsed="false"/>
    <row r="617" customFormat="false" ht="13.5" hidden="false" customHeight="true" outlineLevel="0" collapsed="false"/>
    <row r="618" customFormat="false" ht="13.5" hidden="false" customHeight="true" outlineLevel="0" collapsed="false"/>
    <row r="619" customFormat="false" ht="13.5" hidden="false" customHeight="true" outlineLevel="0" collapsed="false"/>
    <row r="620" customFormat="false" ht="13.5" hidden="false" customHeight="true" outlineLevel="0" collapsed="false"/>
    <row r="621" customFormat="false" ht="13.5" hidden="false" customHeight="true" outlineLevel="0" collapsed="false"/>
    <row r="622" customFormat="false" ht="13.5" hidden="false" customHeight="true" outlineLevel="0" collapsed="false"/>
    <row r="623" customFormat="false" ht="13.5" hidden="false" customHeight="true" outlineLevel="0" collapsed="false"/>
    <row r="624" customFormat="false" ht="13.5" hidden="false" customHeight="true" outlineLevel="0" collapsed="false"/>
    <row r="625" customFormat="false" ht="13.5" hidden="false" customHeight="true" outlineLevel="0" collapsed="false"/>
    <row r="626" customFormat="false" ht="13.5" hidden="false" customHeight="true" outlineLevel="0" collapsed="false"/>
    <row r="627" customFormat="false" ht="13.5" hidden="false" customHeight="true" outlineLevel="0" collapsed="false"/>
    <row r="628" customFormat="false" ht="13.5" hidden="false" customHeight="true" outlineLevel="0" collapsed="false"/>
    <row r="629" customFormat="false" ht="13.5" hidden="false" customHeight="true" outlineLevel="0" collapsed="false"/>
    <row r="630" customFormat="false" ht="13.5" hidden="false" customHeight="true" outlineLevel="0" collapsed="false"/>
    <row r="631" customFormat="false" ht="13.5" hidden="false" customHeight="true" outlineLevel="0" collapsed="false"/>
    <row r="632" customFormat="false" ht="13.5" hidden="false" customHeight="true" outlineLevel="0" collapsed="false"/>
    <row r="633" customFormat="false" ht="13.5" hidden="false" customHeight="true" outlineLevel="0" collapsed="false"/>
    <row r="634" customFormat="false" ht="13.5" hidden="false" customHeight="true" outlineLevel="0" collapsed="false"/>
    <row r="635" customFormat="false" ht="13.5" hidden="false" customHeight="true" outlineLevel="0" collapsed="false"/>
    <row r="636" customFormat="false" ht="13.5" hidden="false" customHeight="true" outlineLevel="0" collapsed="false"/>
    <row r="637" customFormat="false" ht="13.5" hidden="false" customHeight="true" outlineLevel="0" collapsed="false"/>
    <row r="638" customFormat="false" ht="13.5" hidden="false" customHeight="true" outlineLevel="0" collapsed="false"/>
    <row r="639" customFormat="false" ht="13.5" hidden="false" customHeight="true" outlineLevel="0" collapsed="false"/>
    <row r="640" customFormat="false" ht="13.5" hidden="false" customHeight="true" outlineLevel="0" collapsed="false"/>
    <row r="641" customFormat="false" ht="13.5" hidden="false" customHeight="true" outlineLevel="0" collapsed="false"/>
    <row r="642" customFormat="false" ht="13.5" hidden="false" customHeight="true" outlineLevel="0" collapsed="false"/>
    <row r="643" customFormat="false" ht="13.5" hidden="false" customHeight="true" outlineLevel="0" collapsed="false"/>
    <row r="644" customFormat="false" ht="13.5" hidden="false" customHeight="true" outlineLevel="0" collapsed="false"/>
    <row r="645" customFormat="false" ht="13.5" hidden="false" customHeight="true" outlineLevel="0" collapsed="false"/>
    <row r="646" customFormat="false" ht="13.5" hidden="false" customHeight="true" outlineLevel="0" collapsed="false"/>
    <row r="647" customFormat="false" ht="13.5" hidden="false" customHeight="true" outlineLevel="0" collapsed="false"/>
    <row r="648" customFormat="false" ht="13.5" hidden="false" customHeight="true" outlineLevel="0" collapsed="false"/>
    <row r="649" customFormat="false" ht="13.5" hidden="false" customHeight="true" outlineLevel="0" collapsed="false"/>
    <row r="650" customFormat="false" ht="13.5" hidden="false" customHeight="true" outlineLevel="0" collapsed="false"/>
    <row r="651" customFormat="false" ht="13.5" hidden="false" customHeight="true" outlineLevel="0" collapsed="false"/>
    <row r="652" customFormat="false" ht="13.5" hidden="false" customHeight="true" outlineLevel="0" collapsed="false"/>
    <row r="653" customFormat="false" ht="13.5" hidden="false" customHeight="true" outlineLevel="0" collapsed="false"/>
    <row r="654" customFormat="false" ht="13.5" hidden="false" customHeight="true" outlineLevel="0" collapsed="false"/>
    <row r="655" customFormat="false" ht="13.5" hidden="false" customHeight="true" outlineLevel="0" collapsed="false"/>
    <row r="656" customFormat="false" ht="13.5" hidden="false" customHeight="true" outlineLevel="0" collapsed="false"/>
    <row r="657" customFormat="false" ht="13.5" hidden="false" customHeight="true" outlineLevel="0" collapsed="false"/>
    <row r="658" customFormat="false" ht="13.5" hidden="false" customHeight="true" outlineLevel="0" collapsed="false"/>
    <row r="659" customFormat="false" ht="13.5" hidden="false" customHeight="true" outlineLevel="0" collapsed="false"/>
    <row r="660" customFormat="false" ht="13.5" hidden="false" customHeight="true" outlineLevel="0" collapsed="false"/>
    <row r="661" customFormat="false" ht="13.5" hidden="false" customHeight="true" outlineLevel="0" collapsed="false"/>
    <row r="662" customFormat="false" ht="13.5" hidden="false" customHeight="true" outlineLevel="0" collapsed="false"/>
    <row r="663" customFormat="false" ht="13.5" hidden="false" customHeight="true" outlineLevel="0" collapsed="false"/>
    <row r="664" customFormat="false" ht="13.5" hidden="false" customHeight="true" outlineLevel="0" collapsed="false"/>
    <row r="665" customFormat="false" ht="13.5" hidden="false" customHeight="true" outlineLevel="0" collapsed="false"/>
    <row r="666" customFormat="false" ht="13.5" hidden="false" customHeight="true" outlineLevel="0" collapsed="false"/>
    <row r="667" customFormat="false" ht="13.5" hidden="false" customHeight="true" outlineLevel="0" collapsed="false"/>
    <row r="668" customFormat="false" ht="13.5" hidden="false" customHeight="true" outlineLevel="0" collapsed="false"/>
    <row r="669" customFormat="false" ht="13.5" hidden="false" customHeight="true" outlineLevel="0" collapsed="false"/>
    <row r="670" customFormat="false" ht="13.5" hidden="false" customHeight="true" outlineLevel="0" collapsed="false"/>
    <row r="671" customFormat="false" ht="13.5" hidden="false" customHeight="true" outlineLevel="0" collapsed="false"/>
    <row r="672" customFormat="false" ht="13.5" hidden="false" customHeight="true" outlineLevel="0" collapsed="false"/>
    <row r="673" customFormat="false" ht="13.5" hidden="false" customHeight="true" outlineLevel="0" collapsed="false"/>
    <row r="674" customFormat="false" ht="13.5" hidden="false" customHeight="true" outlineLevel="0" collapsed="false"/>
    <row r="675" customFormat="false" ht="13.5" hidden="false" customHeight="true" outlineLevel="0" collapsed="false"/>
    <row r="676" customFormat="false" ht="13.5" hidden="false" customHeight="true" outlineLevel="0" collapsed="false"/>
    <row r="677" customFormat="false" ht="13.5" hidden="false" customHeight="true" outlineLevel="0" collapsed="false"/>
    <row r="678" customFormat="false" ht="13.5" hidden="false" customHeight="true" outlineLevel="0" collapsed="false"/>
    <row r="679" customFormat="false" ht="13.5" hidden="false" customHeight="true" outlineLevel="0" collapsed="false"/>
    <row r="680" customFormat="false" ht="13.5" hidden="false" customHeight="true" outlineLevel="0" collapsed="false"/>
    <row r="681" customFormat="false" ht="13.5" hidden="false" customHeight="true" outlineLevel="0" collapsed="false"/>
    <row r="682" customFormat="false" ht="13.5" hidden="false" customHeight="true" outlineLevel="0" collapsed="false"/>
    <row r="683" customFormat="false" ht="13.5" hidden="false" customHeight="true" outlineLevel="0" collapsed="false"/>
    <row r="684" customFormat="false" ht="13.5" hidden="false" customHeight="true" outlineLevel="0" collapsed="false"/>
    <row r="685" customFormat="false" ht="13.5" hidden="false" customHeight="true" outlineLevel="0" collapsed="false"/>
    <row r="686" customFormat="false" ht="13.5" hidden="false" customHeight="true" outlineLevel="0" collapsed="false"/>
    <row r="687" customFormat="false" ht="13.5" hidden="false" customHeight="true" outlineLevel="0" collapsed="false"/>
    <row r="688" customFormat="false" ht="13.5" hidden="false" customHeight="true" outlineLevel="0" collapsed="false"/>
    <row r="689" customFormat="false" ht="13.5" hidden="false" customHeight="true" outlineLevel="0" collapsed="false"/>
    <row r="690" customFormat="false" ht="13.5" hidden="false" customHeight="true" outlineLevel="0" collapsed="false"/>
    <row r="691" customFormat="false" ht="13.5" hidden="false" customHeight="true" outlineLevel="0" collapsed="false"/>
    <row r="692" customFormat="false" ht="13.5" hidden="false" customHeight="true" outlineLevel="0" collapsed="false"/>
    <row r="693" customFormat="false" ht="13.5" hidden="false" customHeight="true" outlineLevel="0" collapsed="false"/>
    <row r="694" customFormat="false" ht="13.5" hidden="false" customHeight="true" outlineLevel="0" collapsed="false"/>
    <row r="695" customFormat="false" ht="13.5" hidden="false" customHeight="true" outlineLevel="0" collapsed="false"/>
    <row r="696" customFormat="false" ht="13.5" hidden="false" customHeight="true" outlineLevel="0" collapsed="false"/>
    <row r="697" customFormat="false" ht="13.5" hidden="false" customHeight="true" outlineLevel="0" collapsed="false"/>
    <row r="698" customFormat="false" ht="13.5" hidden="false" customHeight="true" outlineLevel="0" collapsed="false"/>
    <row r="699" customFormat="false" ht="13.5" hidden="false" customHeight="true" outlineLevel="0" collapsed="false"/>
    <row r="700" customFormat="false" ht="13.5" hidden="false" customHeight="true" outlineLevel="0" collapsed="false"/>
    <row r="701" customFormat="false" ht="13.5" hidden="false" customHeight="true" outlineLevel="0" collapsed="false"/>
    <row r="702" customFormat="false" ht="13.5" hidden="false" customHeight="true" outlineLevel="0" collapsed="false"/>
    <row r="703" customFormat="false" ht="13.5" hidden="false" customHeight="true" outlineLevel="0" collapsed="false"/>
    <row r="704" customFormat="false" ht="13.5" hidden="false" customHeight="true" outlineLevel="0" collapsed="false"/>
    <row r="705" customFormat="false" ht="13.5" hidden="false" customHeight="true" outlineLevel="0" collapsed="false"/>
    <row r="706" customFormat="false" ht="13.5" hidden="false" customHeight="true" outlineLevel="0" collapsed="false"/>
    <row r="707" customFormat="false" ht="13.5" hidden="false" customHeight="true" outlineLevel="0" collapsed="false"/>
    <row r="708" customFormat="false" ht="13.5" hidden="false" customHeight="true" outlineLevel="0" collapsed="false"/>
    <row r="709" customFormat="false" ht="13.5" hidden="false" customHeight="true" outlineLevel="0" collapsed="false"/>
    <row r="710" customFormat="false" ht="13.5" hidden="false" customHeight="true" outlineLevel="0" collapsed="false"/>
    <row r="711" customFormat="false" ht="13.5" hidden="false" customHeight="true" outlineLevel="0" collapsed="false"/>
    <row r="712" customFormat="false" ht="13.5" hidden="false" customHeight="true" outlineLevel="0" collapsed="false"/>
    <row r="713" customFormat="false" ht="13.5" hidden="false" customHeight="true" outlineLevel="0" collapsed="false"/>
    <row r="714" customFormat="false" ht="13.5" hidden="false" customHeight="true" outlineLevel="0" collapsed="false"/>
    <row r="715" customFormat="false" ht="13.5" hidden="false" customHeight="true" outlineLevel="0" collapsed="false"/>
    <row r="716" customFormat="false" ht="13.5" hidden="false" customHeight="true" outlineLevel="0" collapsed="false"/>
    <row r="717" customFormat="false" ht="13.5" hidden="false" customHeight="true" outlineLevel="0" collapsed="false"/>
    <row r="718" customFormat="false" ht="13.5" hidden="false" customHeight="true" outlineLevel="0" collapsed="false"/>
    <row r="719" customFormat="false" ht="13.5" hidden="false" customHeight="true" outlineLevel="0" collapsed="false"/>
    <row r="720" customFormat="false" ht="13.5" hidden="false" customHeight="true" outlineLevel="0" collapsed="false"/>
    <row r="721" customFormat="false" ht="13.5" hidden="false" customHeight="true" outlineLevel="0" collapsed="false"/>
    <row r="722" customFormat="false" ht="13.5" hidden="false" customHeight="true" outlineLevel="0" collapsed="false"/>
    <row r="723" customFormat="false" ht="13.5" hidden="false" customHeight="true" outlineLevel="0" collapsed="false"/>
    <row r="724" customFormat="false" ht="13.5" hidden="false" customHeight="true" outlineLevel="0" collapsed="false"/>
    <row r="725" customFormat="false" ht="13.5" hidden="false" customHeight="true" outlineLevel="0" collapsed="false"/>
    <row r="726" customFormat="false" ht="13.5" hidden="false" customHeight="true" outlineLevel="0" collapsed="false"/>
    <row r="727" customFormat="false" ht="13.5" hidden="false" customHeight="true" outlineLevel="0" collapsed="false"/>
    <row r="728" customFormat="false" ht="13.5" hidden="false" customHeight="true" outlineLevel="0" collapsed="false"/>
    <row r="729" customFormat="false" ht="13.5" hidden="false" customHeight="true" outlineLevel="0" collapsed="false"/>
    <row r="730" customFormat="false" ht="13.5" hidden="false" customHeight="true" outlineLevel="0" collapsed="false"/>
    <row r="731" customFormat="false" ht="13.5" hidden="false" customHeight="true" outlineLevel="0" collapsed="false"/>
    <row r="732" customFormat="false" ht="13.5" hidden="false" customHeight="true" outlineLevel="0" collapsed="false"/>
    <row r="733" customFormat="false" ht="13.5" hidden="false" customHeight="true" outlineLevel="0" collapsed="false"/>
    <row r="734" customFormat="false" ht="13.5" hidden="false" customHeight="true" outlineLevel="0" collapsed="false"/>
    <row r="735" customFormat="false" ht="13.5" hidden="false" customHeight="true" outlineLevel="0" collapsed="false"/>
    <row r="736" customFormat="false" ht="13.5" hidden="false" customHeight="true" outlineLevel="0" collapsed="false"/>
    <row r="737" customFormat="false" ht="13.5" hidden="false" customHeight="true" outlineLevel="0" collapsed="false"/>
    <row r="738" customFormat="false" ht="13.5" hidden="false" customHeight="true" outlineLevel="0" collapsed="false"/>
    <row r="739" customFormat="false" ht="13.5" hidden="false" customHeight="true" outlineLevel="0" collapsed="false"/>
    <row r="740" customFormat="false" ht="13.5" hidden="false" customHeight="true" outlineLevel="0" collapsed="false"/>
    <row r="741" customFormat="false" ht="13.5" hidden="false" customHeight="true" outlineLevel="0" collapsed="false"/>
    <row r="742" customFormat="false" ht="13.5" hidden="false" customHeight="true" outlineLevel="0" collapsed="false"/>
    <row r="743" customFormat="false" ht="13.5" hidden="false" customHeight="true" outlineLevel="0" collapsed="false"/>
    <row r="744" customFormat="false" ht="13.5" hidden="false" customHeight="true" outlineLevel="0" collapsed="false"/>
    <row r="745" customFormat="false" ht="13.5" hidden="false" customHeight="true" outlineLevel="0" collapsed="false"/>
    <row r="746" customFormat="false" ht="13.5" hidden="false" customHeight="true" outlineLevel="0" collapsed="false"/>
    <row r="747" customFormat="false" ht="13.5" hidden="false" customHeight="true" outlineLevel="0" collapsed="false"/>
    <row r="748" customFormat="false" ht="13.5" hidden="false" customHeight="true" outlineLevel="0" collapsed="false"/>
    <row r="749" customFormat="false" ht="13.5" hidden="false" customHeight="true" outlineLevel="0" collapsed="false"/>
    <row r="750" customFormat="false" ht="13.5" hidden="false" customHeight="true" outlineLevel="0" collapsed="false"/>
    <row r="751" customFormat="false" ht="13.5" hidden="false" customHeight="true" outlineLevel="0" collapsed="false"/>
    <row r="752" customFormat="false" ht="13.5" hidden="false" customHeight="true" outlineLevel="0" collapsed="false"/>
    <row r="753" customFormat="false" ht="13.5" hidden="false" customHeight="true" outlineLevel="0" collapsed="false"/>
    <row r="754" customFormat="false" ht="13.5" hidden="false" customHeight="true" outlineLevel="0" collapsed="false"/>
    <row r="755" customFormat="false" ht="13.5" hidden="false" customHeight="true" outlineLevel="0" collapsed="false"/>
    <row r="756" customFormat="false" ht="13.5" hidden="false" customHeight="true" outlineLevel="0" collapsed="false"/>
    <row r="757" customFormat="false" ht="13.5" hidden="false" customHeight="true" outlineLevel="0" collapsed="false"/>
    <row r="758" customFormat="false" ht="13.5" hidden="false" customHeight="true" outlineLevel="0" collapsed="false"/>
    <row r="759" customFormat="false" ht="13.5" hidden="false" customHeight="true" outlineLevel="0" collapsed="false"/>
    <row r="760" customFormat="false" ht="13.5" hidden="false" customHeight="true" outlineLevel="0" collapsed="false"/>
    <row r="761" customFormat="false" ht="13.5" hidden="false" customHeight="true" outlineLevel="0" collapsed="false"/>
    <row r="762" customFormat="false" ht="13.5" hidden="false" customHeight="true" outlineLevel="0" collapsed="false"/>
    <row r="763" customFormat="false" ht="13.5" hidden="false" customHeight="true" outlineLevel="0" collapsed="false"/>
    <row r="764" customFormat="false" ht="13.5" hidden="false" customHeight="true" outlineLevel="0" collapsed="false"/>
    <row r="765" customFormat="false" ht="13.5" hidden="false" customHeight="true" outlineLevel="0" collapsed="false"/>
    <row r="766" customFormat="false" ht="13.5" hidden="false" customHeight="true" outlineLevel="0" collapsed="false"/>
    <row r="767" customFormat="false" ht="13.5" hidden="false" customHeight="true" outlineLevel="0" collapsed="false"/>
    <row r="768" customFormat="false" ht="13.5" hidden="false" customHeight="true" outlineLevel="0" collapsed="false"/>
    <row r="769" customFormat="false" ht="13.5" hidden="false" customHeight="true" outlineLevel="0" collapsed="false"/>
    <row r="770" customFormat="false" ht="13.5" hidden="false" customHeight="true" outlineLevel="0" collapsed="false"/>
    <row r="771" customFormat="false" ht="13.5" hidden="false" customHeight="true" outlineLevel="0" collapsed="false"/>
    <row r="772" customFormat="false" ht="13.5" hidden="false" customHeight="true" outlineLevel="0" collapsed="false"/>
    <row r="773" customFormat="false" ht="13.5" hidden="false" customHeight="true" outlineLevel="0" collapsed="false"/>
    <row r="774" customFormat="false" ht="13.5" hidden="false" customHeight="true" outlineLevel="0" collapsed="false"/>
    <row r="775" customFormat="false" ht="13.5" hidden="false" customHeight="true" outlineLevel="0" collapsed="false"/>
    <row r="776" customFormat="false" ht="13.5" hidden="false" customHeight="true" outlineLevel="0" collapsed="false"/>
    <row r="777" customFormat="false" ht="13.5" hidden="false" customHeight="true" outlineLevel="0" collapsed="false"/>
    <row r="778" customFormat="false" ht="13.5" hidden="false" customHeight="true" outlineLevel="0" collapsed="false"/>
    <row r="779" customFormat="false" ht="13.5" hidden="false" customHeight="true" outlineLevel="0" collapsed="false"/>
    <row r="780" customFormat="false" ht="13.5" hidden="false" customHeight="true" outlineLevel="0" collapsed="false"/>
    <row r="781" customFormat="false" ht="13.5" hidden="false" customHeight="true" outlineLevel="0" collapsed="false"/>
    <row r="782" customFormat="false" ht="13.5" hidden="false" customHeight="true" outlineLevel="0" collapsed="false"/>
    <row r="783" customFormat="false" ht="13.5" hidden="false" customHeight="true" outlineLevel="0" collapsed="false"/>
    <row r="784" customFormat="false" ht="13.5" hidden="false" customHeight="true" outlineLevel="0" collapsed="false"/>
    <row r="785" customFormat="false" ht="13.5" hidden="false" customHeight="true" outlineLevel="0" collapsed="false"/>
    <row r="786" customFormat="false" ht="13.5" hidden="false" customHeight="true" outlineLevel="0" collapsed="false"/>
    <row r="787" customFormat="false" ht="13.5" hidden="false" customHeight="true" outlineLevel="0" collapsed="false"/>
    <row r="788" customFormat="false" ht="13.5" hidden="false" customHeight="true" outlineLevel="0" collapsed="false"/>
    <row r="789" customFormat="false" ht="13.5" hidden="false" customHeight="true" outlineLevel="0" collapsed="false"/>
    <row r="790" customFormat="false" ht="13.5" hidden="false" customHeight="true" outlineLevel="0" collapsed="false"/>
    <row r="791" customFormat="false" ht="13.5" hidden="false" customHeight="true" outlineLevel="0" collapsed="false"/>
    <row r="792" customFormat="false" ht="13.5" hidden="false" customHeight="true" outlineLevel="0" collapsed="false"/>
    <row r="793" customFormat="false" ht="13.5" hidden="false" customHeight="true" outlineLevel="0" collapsed="false"/>
    <row r="794" customFormat="false" ht="13.5" hidden="false" customHeight="true" outlineLevel="0" collapsed="false"/>
    <row r="795" customFormat="false" ht="13.5" hidden="false" customHeight="true" outlineLevel="0" collapsed="false"/>
    <row r="796" customFormat="false" ht="13.5" hidden="false" customHeight="true" outlineLevel="0" collapsed="false"/>
    <row r="797" customFormat="false" ht="13.5" hidden="false" customHeight="true" outlineLevel="0" collapsed="false"/>
    <row r="798" customFormat="false" ht="13.5" hidden="false" customHeight="true" outlineLevel="0" collapsed="false"/>
    <row r="799" customFormat="false" ht="13.5" hidden="false" customHeight="true" outlineLevel="0" collapsed="false"/>
    <row r="800" customFormat="false" ht="13.5" hidden="false" customHeight="true" outlineLevel="0" collapsed="false"/>
    <row r="801" customFormat="false" ht="13.5" hidden="false" customHeight="true" outlineLevel="0" collapsed="false"/>
    <row r="802" customFormat="false" ht="13.5" hidden="false" customHeight="true" outlineLevel="0" collapsed="false"/>
    <row r="803" customFormat="false" ht="13.5" hidden="false" customHeight="true" outlineLevel="0" collapsed="false"/>
    <row r="804" customFormat="false" ht="13.5" hidden="false" customHeight="true" outlineLevel="0" collapsed="false"/>
    <row r="805" customFormat="false" ht="13.5" hidden="false" customHeight="true" outlineLevel="0" collapsed="false"/>
    <row r="806" customFormat="false" ht="13.5" hidden="false" customHeight="true" outlineLevel="0" collapsed="false"/>
    <row r="807" customFormat="false" ht="13.5" hidden="false" customHeight="true" outlineLevel="0" collapsed="false"/>
    <row r="808" customFormat="false" ht="13.5" hidden="false" customHeight="true" outlineLevel="0" collapsed="false"/>
    <row r="809" customFormat="false" ht="13.5" hidden="false" customHeight="true" outlineLevel="0" collapsed="false"/>
    <row r="810" customFormat="false" ht="13.5" hidden="false" customHeight="true" outlineLevel="0" collapsed="false"/>
    <row r="811" customFormat="false" ht="13.5" hidden="false" customHeight="true" outlineLevel="0" collapsed="false"/>
    <row r="812" customFormat="false" ht="13.5" hidden="false" customHeight="true" outlineLevel="0" collapsed="false"/>
    <row r="813" customFormat="false" ht="13.5" hidden="false" customHeight="true" outlineLevel="0" collapsed="false"/>
    <row r="814" customFormat="false" ht="13.5" hidden="false" customHeight="true" outlineLevel="0" collapsed="false"/>
    <row r="815" customFormat="false" ht="13.5" hidden="false" customHeight="true" outlineLevel="0" collapsed="false"/>
    <row r="816" customFormat="false" ht="13.5" hidden="false" customHeight="true" outlineLevel="0" collapsed="false"/>
    <row r="817" customFormat="false" ht="13.5" hidden="false" customHeight="true" outlineLevel="0" collapsed="false"/>
    <row r="818" customFormat="false" ht="13.5" hidden="false" customHeight="true" outlineLevel="0" collapsed="false"/>
    <row r="819" customFormat="false" ht="13.5" hidden="false" customHeight="true" outlineLevel="0" collapsed="false"/>
    <row r="820" customFormat="false" ht="13.5" hidden="false" customHeight="true" outlineLevel="0" collapsed="false"/>
    <row r="821" customFormat="false" ht="13.5" hidden="false" customHeight="true" outlineLevel="0" collapsed="false"/>
    <row r="822" customFormat="false" ht="13.5" hidden="false" customHeight="true" outlineLevel="0" collapsed="false"/>
    <row r="823" customFormat="false" ht="13.5" hidden="false" customHeight="true" outlineLevel="0" collapsed="false"/>
    <row r="824" customFormat="false" ht="13.5" hidden="false" customHeight="true" outlineLevel="0" collapsed="false"/>
    <row r="825" customFormat="false" ht="13.5" hidden="false" customHeight="true" outlineLevel="0" collapsed="false"/>
    <row r="826" customFormat="false" ht="13.5" hidden="false" customHeight="true" outlineLevel="0" collapsed="false"/>
    <row r="827" customFormat="false" ht="13.5" hidden="false" customHeight="true" outlineLevel="0" collapsed="false"/>
    <row r="828" customFormat="false" ht="13.5" hidden="false" customHeight="true" outlineLevel="0" collapsed="false"/>
    <row r="829" customFormat="false" ht="13.5" hidden="false" customHeight="true" outlineLevel="0" collapsed="false"/>
    <row r="830" customFormat="false" ht="13.5" hidden="false" customHeight="true" outlineLevel="0" collapsed="false"/>
    <row r="831" customFormat="false" ht="13.5" hidden="false" customHeight="true" outlineLevel="0" collapsed="false"/>
    <row r="832" customFormat="false" ht="13.5" hidden="false" customHeight="true" outlineLevel="0" collapsed="false"/>
    <row r="833" customFormat="false" ht="13.5" hidden="false" customHeight="true" outlineLevel="0" collapsed="false"/>
    <row r="834" customFormat="false" ht="13.5" hidden="false" customHeight="true" outlineLevel="0" collapsed="false"/>
    <row r="835" customFormat="false" ht="13.5" hidden="false" customHeight="true" outlineLevel="0" collapsed="false"/>
    <row r="836" customFormat="false" ht="13.5" hidden="false" customHeight="true" outlineLevel="0" collapsed="false"/>
    <row r="837" customFormat="false" ht="13.5" hidden="false" customHeight="true" outlineLevel="0" collapsed="false"/>
    <row r="838" customFormat="false" ht="13.5" hidden="false" customHeight="true" outlineLevel="0" collapsed="false"/>
    <row r="839" customFormat="false" ht="13.5" hidden="false" customHeight="true" outlineLevel="0" collapsed="false"/>
    <row r="840" customFormat="false" ht="13.5" hidden="false" customHeight="true" outlineLevel="0" collapsed="false"/>
    <row r="841" customFormat="false" ht="13.5" hidden="false" customHeight="true" outlineLevel="0" collapsed="false"/>
    <row r="842" customFormat="false" ht="13.5" hidden="false" customHeight="true" outlineLevel="0" collapsed="false"/>
    <row r="843" customFormat="false" ht="13.5" hidden="false" customHeight="true" outlineLevel="0" collapsed="false"/>
    <row r="844" customFormat="false" ht="13.5" hidden="false" customHeight="true" outlineLevel="0" collapsed="false"/>
    <row r="845" customFormat="false" ht="13.5" hidden="false" customHeight="true" outlineLevel="0" collapsed="false"/>
    <row r="846" customFormat="false" ht="13.5" hidden="false" customHeight="true" outlineLevel="0" collapsed="false"/>
    <row r="847" customFormat="false" ht="13.5" hidden="false" customHeight="true" outlineLevel="0" collapsed="false"/>
    <row r="848" customFormat="false" ht="13.5" hidden="false" customHeight="true" outlineLevel="0" collapsed="false"/>
    <row r="849" customFormat="false" ht="13.5" hidden="false" customHeight="true" outlineLevel="0" collapsed="false"/>
    <row r="850" customFormat="false" ht="13.5" hidden="false" customHeight="true" outlineLevel="0" collapsed="false"/>
    <row r="851" customFormat="false" ht="13.5" hidden="false" customHeight="true" outlineLevel="0" collapsed="false"/>
    <row r="852" customFormat="false" ht="13.5" hidden="false" customHeight="true" outlineLevel="0" collapsed="false"/>
    <row r="853" customFormat="false" ht="13.5" hidden="false" customHeight="true" outlineLevel="0" collapsed="false"/>
    <row r="854" customFormat="false" ht="13.5" hidden="false" customHeight="true" outlineLevel="0" collapsed="false"/>
    <row r="855" customFormat="false" ht="13.5" hidden="false" customHeight="true" outlineLevel="0" collapsed="false"/>
    <row r="856" customFormat="false" ht="13.5" hidden="false" customHeight="true" outlineLevel="0" collapsed="false"/>
    <row r="857" customFormat="false" ht="13.5" hidden="false" customHeight="true" outlineLevel="0" collapsed="false"/>
    <row r="858" customFormat="false" ht="13.5" hidden="false" customHeight="true" outlineLevel="0" collapsed="false"/>
    <row r="859" customFormat="false" ht="13.5" hidden="false" customHeight="true" outlineLevel="0" collapsed="false"/>
    <row r="860" customFormat="false" ht="13.5" hidden="false" customHeight="true" outlineLevel="0" collapsed="false"/>
    <row r="861" customFormat="false" ht="13.5" hidden="false" customHeight="true" outlineLevel="0" collapsed="false"/>
    <row r="862" customFormat="false" ht="13.5" hidden="false" customHeight="true" outlineLevel="0" collapsed="false"/>
    <row r="863" customFormat="false" ht="13.5" hidden="false" customHeight="true" outlineLevel="0" collapsed="false"/>
    <row r="864" customFormat="false" ht="13.5" hidden="false" customHeight="true" outlineLevel="0" collapsed="false"/>
    <row r="865" customFormat="false" ht="13.5" hidden="false" customHeight="true" outlineLevel="0" collapsed="false"/>
    <row r="866" customFormat="false" ht="13.5" hidden="false" customHeight="true" outlineLevel="0" collapsed="false"/>
    <row r="867" customFormat="false" ht="13.5" hidden="false" customHeight="true" outlineLevel="0" collapsed="false"/>
    <row r="868" customFormat="false" ht="13.5" hidden="false" customHeight="true" outlineLevel="0" collapsed="false"/>
    <row r="869" customFormat="false" ht="13.5" hidden="false" customHeight="true" outlineLevel="0" collapsed="false"/>
    <row r="870" customFormat="false" ht="13.5" hidden="false" customHeight="true" outlineLevel="0" collapsed="false"/>
    <row r="871" customFormat="false" ht="13.5" hidden="false" customHeight="true" outlineLevel="0" collapsed="false"/>
    <row r="872" customFormat="false" ht="13.5" hidden="false" customHeight="true" outlineLevel="0" collapsed="false"/>
    <row r="873" customFormat="false" ht="13.5" hidden="false" customHeight="true" outlineLevel="0" collapsed="false"/>
    <row r="874" customFormat="false" ht="13.5" hidden="false" customHeight="true" outlineLevel="0" collapsed="false"/>
    <row r="875" customFormat="false" ht="13.5" hidden="false" customHeight="true" outlineLevel="0" collapsed="false"/>
    <row r="876" customFormat="false" ht="13.5" hidden="false" customHeight="true" outlineLevel="0" collapsed="false"/>
    <row r="877" customFormat="false" ht="13.5" hidden="false" customHeight="true" outlineLevel="0" collapsed="false"/>
    <row r="878" customFormat="false" ht="13.5" hidden="false" customHeight="true" outlineLevel="0" collapsed="false"/>
    <row r="879" customFormat="false" ht="13.5" hidden="false" customHeight="true" outlineLevel="0" collapsed="false"/>
    <row r="880" customFormat="false" ht="13.5" hidden="false" customHeight="true" outlineLevel="0" collapsed="false"/>
    <row r="881" customFormat="false" ht="13.5" hidden="false" customHeight="true" outlineLevel="0" collapsed="false"/>
    <row r="882" customFormat="false" ht="13.5" hidden="false" customHeight="true" outlineLevel="0" collapsed="false"/>
    <row r="883" customFormat="false" ht="13.5" hidden="false" customHeight="true" outlineLevel="0" collapsed="false"/>
    <row r="884" customFormat="false" ht="13.5" hidden="false" customHeight="true" outlineLevel="0" collapsed="false"/>
    <row r="885" customFormat="false" ht="13.5" hidden="false" customHeight="true" outlineLevel="0" collapsed="false"/>
    <row r="886" customFormat="false" ht="13.5" hidden="false" customHeight="true" outlineLevel="0" collapsed="false"/>
    <row r="887" customFormat="false" ht="13.5" hidden="false" customHeight="true" outlineLevel="0" collapsed="false"/>
    <row r="888" customFormat="false" ht="13.5" hidden="false" customHeight="true" outlineLevel="0" collapsed="false"/>
    <row r="889" customFormat="false" ht="13.5" hidden="false" customHeight="true" outlineLevel="0" collapsed="false"/>
    <row r="890" customFormat="false" ht="13.5" hidden="false" customHeight="true" outlineLevel="0" collapsed="false"/>
    <row r="891" customFormat="false" ht="13.5" hidden="false" customHeight="true" outlineLevel="0" collapsed="false"/>
    <row r="892" customFormat="false" ht="13.5" hidden="false" customHeight="true" outlineLevel="0" collapsed="false"/>
    <row r="893" customFormat="false" ht="13.5" hidden="false" customHeight="true" outlineLevel="0" collapsed="false"/>
    <row r="894" customFormat="false" ht="13.5" hidden="false" customHeight="true" outlineLevel="0" collapsed="false"/>
    <row r="895" customFormat="false" ht="13.5" hidden="false" customHeight="true" outlineLevel="0" collapsed="false"/>
    <row r="896" customFormat="false" ht="13.5" hidden="false" customHeight="true" outlineLevel="0" collapsed="false"/>
    <row r="897" customFormat="false" ht="13.5" hidden="false" customHeight="true" outlineLevel="0" collapsed="false"/>
    <row r="898" customFormat="false" ht="13.5" hidden="false" customHeight="true" outlineLevel="0" collapsed="false"/>
    <row r="899" customFormat="false" ht="13.5" hidden="false" customHeight="true" outlineLevel="0" collapsed="false"/>
    <row r="900" customFormat="false" ht="13.5" hidden="false" customHeight="true" outlineLevel="0" collapsed="false"/>
    <row r="901" customFormat="false" ht="13.5" hidden="false" customHeight="true" outlineLevel="0" collapsed="false"/>
    <row r="902" customFormat="false" ht="13.5" hidden="false" customHeight="true" outlineLevel="0" collapsed="false"/>
    <row r="903" customFormat="false" ht="13.5" hidden="false" customHeight="true" outlineLevel="0" collapsed="false"/>
    <row r="904" customFormat="false" ht="13.5" hidden="false" customHeight="true" outlineLevel="0" collapsed="false"/>
    <row r="905" customFormat="false" ht="13.5" hidden="false" customHeight="true" outlineLevel="0" collapsed="false"/>
    <row r="906" customFormat="false" ht="13.5" hidden="false" customHeight="true" outlineLevel="0" collapsed="false"/>
    <row r="907" customFormat="false" ht="13.5" hidden="false" customHeight="true" outlineLevel="0" collapsed="false"/>
    <row r="908" customFormat="false" ht="13.5" hidden="false" customHeight="true" outlineLevel="0" collapsed="false"/>
    <row r="909" customFormat="false" ht="13.5" hidden="false" customHeight="true" outlineLevel="0" collapsed="false"/>
    <row r="910" customFormat="false" ht="13.5" hidden="false" customHeight="true" outlineLevel="0" collapsed="false"/>
    <row r="911" customFormat="false" ht="13.5" hidden="false" customHeight="true" outlineLevel="0" collapsed="false"/>
    <row r="912" customFormat="false" ht="13.5" hidden="false" customHeight="true" outlineLevel="0" collapsed="false"/>
    <row r="913" customFormat="false" ht="13.5" hidden="false" customHeight="true" outlineLevel="0" collapsed="false"/>
    <row r="914" customFormat="false" ht="13.5" hidden="false" customHeight="true" outlineLevel="0" collapsed="false"/>
    <row r="915" customFormat="false" ht="13.5" hidden="false" customHeight="true" outlineLevel="0" collapsed="false"/>
    <row r="916" customFormat="false" ht="13.5" hidden="false" customHeight="true" outlineLevel="0" collapsed="false"/>
    <row r="917" customFormat="false" ht="13.5" hidden="false" customHeight="true" outlineLevel="0" collapsed="false"/>
    <row r="918" customFormat="false" ht="13.5" hidden="false" customHeight="true" outlineLevel="0" collapsed="false"/>
    <row r="919" customFormat="false" ht="13.5" hidden="false" customHeight="true" outlineLevel="0" collapsed="false"/>
    <row r="920" customFormat="false" ht="13.5" hidden="false" customHeight="true" outlineLevel="0" collapsed="false"/>
    <row r="921" customFormat="false" ht="13.5" hidden="false" customHeight="true" outlineLevel="0" collapsed="false"/>
    <row r="922" customFormat="false" ht="13.5" hidden="false" customHeight="true" outlineLevel="0" collapsed="false"/>
    <row r="923" customFormat="false" ht="13.5" hidden="false" customHeight="true" outlineLevel="0" collapsed="false"/>
    <row r="924" customFormat="false" ht="13.5" hidden="false" customHeight="true" outlineLevel="0" collapsed="false"/>
    <row r="925" customFormat="false" ht="13.5" hidden="false" customHeight="true" outlineLevel="0" collapsed="false"/>
    <row r="926" customFormat="false" ht="13.5" hidden="false" customHeight="true" outlineLevel="0" collapsed="false"/>
    <row r="927" customFormat="false" ht="13.5" hidden="false" customHeight="true" outlineLevel="0" collapsed="false"/>
    <row r="928" customFormat="false" ht="13.5" hidden="false" customHeight="true" outlineLevel="0" collapsed="false"/>
    <row r="929" customFormat="false" ht="13.5" hidden="false" customHeight="true" outlineLevel="0" collapsed="false"/>
    <row r="930" customFormat="false" ht="13.5" hidden="false" customHeight="true" outlineLevel="0" collapsed="false"/>
    <row r="931" customFormat="false" ht="13.5" hidden="false" customHeight="true" outlineLevel="0" collapsed="false"/>
    <row r="932" customFormat="false" ht="13.5" hidden="false" customHeight="true" outlineLevel="0" collapsed="false"/>
    <row r="933" customFormat="false" ht="13.5" hidden="false" customHeight="true" outlineLevel="0" collapsed="false"/>
    <row r="934" customFormat="false" ht="13.5" hidden="false" customHeight="true" outlineLevel="0" collapsed="false"/>
    <row r="935" customFormat="false" ht="13.5" hidden="false" customHeight="true" outlineLevel="0" collapsed="false"/>
    <row r="936" customFormat="false" ht="13.5" hidden="false" customHeight="true" outlineLevel="0" collapsed="false"/>
    <row r="937" customFormat="false" ht="13.5" hidden="false" customHeight="true" outlineLevel="0" collapsed="false"/>
    <row r="938" customFormat="false" ht="13.5" hidden="false" customHeight="true" outlineLevel="0" collapsed="false"/>
    <row r="939" customFormat="false" ht="13.5" hidden="false" customHeight="true" outlineLevel="0" collapsed="false"/>
    <row r="940" customFormat="false" ht="13.5" hidden="false" customHeight="true" outlineLevel="0" collapsed="false"/>
    <row r="941" customFormat="false" ht="13.5" hidden="false" customHeight="true" outlineLevel="0" collapsed="false"/>
    <row r="942" customFormat="false" ht="13.5" hidden="false" customHeight="true" outlineLevel="0" collapsed="false"/>
    <row r="943" customFormat="false" ht="13.5" hidden="false" customHeight="true" outlineLevel="0" collapsed="false"/>
    <row r="944" customFormat="false" ht="13.5" hidden="false" customHeight="true" outlineLevel="0" collapsed="false"/>
    <row r="945" customFormat="false" ht="13.5" hidden="false" customHeight="true" outlineLevel="0" collapsed="false"/>
    <row r="946" customFormat="false" ht="13.5" hidden="false" customHeight="true" outlineLevel="0" collapsed="false"/>
    <row r="947" customFormat="false" ht="13.5" hidden="false" customHeight="true" outlineLevel="0" collapsed="false"/>
    <row r="948" customFormat="false" ht="13.5" hidden="false" customHeight="true" outlineLevel="0" collapsed="false"/>
    <row r="949" customFormat="false" ht="13.5" hidden="false" customHeight="true" outlineLevel="0" collapsed="false"/>
    <row r="950" customFormat="false" ht="13.5" hidden="false" customHeight="true" outlineLevel="0" collapsed="false"/>
    <row r="951" customFormat="false" ht="13.5" hidden="false" customHeight="true" outlineLevel="0" collapsed="false"/>
    <row r="952" customFormat="false" ht="13.5" hidden="false" customHeight="true" outlineLevel="0" collapsed="false"/>
    <row r="953" customFormat="false" ht="13.5" hidden="false" customHeight="true" outlineLevel="0" collapsed="false"/>
    <row r="954" customFormat="false" ht="13.5" hidden="false" customHeight="true" outlineLevel="0" collapsed="false"/>
    <row r="955" customFormat="false" ht="13.5" hidden="false" customHeight="true" outlineLevel="0" collapsed="false"/>
    <row r="956" customFormat="false" ht="13.5" hidden="false" customHeight="true" outlineLevel="0" collapsed="false"/>
    <row r="957" customFormat="false" ht="13.5" hidden="false" customHeight="true" outlineLevel="0" collapsed="false"/>
    <row r="958" customFormat="false" ht="13.5" hidden="false" customHeight="true" outlineLevel="0" collapsed="false"/>
    <row r="959" customFormat="false" ht="13.5" hidden="false" customHeight="true" outlineLevel="0" collapsed="false"/>
    <row r="960" customFormat="false" ht="13.5" hidden="false" customHeight="true" outlineLevel="0" collapsed="false"/>
    <row r="961" customFormat="false" ht="13.5" hidden="false" customHeight="true" outlineLevel="0" collapsed="false"/>
    <row r="962" customFormat="false" ht="13.5" hidden="false" customHeight="true" outlineLevel="0" collapsed="false"/>
    <row r="963" customFormat="false" ht="13.5" hidden="false" customHeight="true" outlineLevel="0" collapsed="false"/>
    <row r="964" customFormat="false" ht="13.5" hidden="false" customHeight="true" outlineLevel="0" collapsed="false"/>
    <row r="965" customFormat="false" ht="13.5" hidden="false" customHeight="true" outlineLevel="0" collapsed="false"/>
    <row r="966" customFormat="false" ht="13.5" hidden="false" customHeight="true" outlineLevel="0" collapsed="false"/>
    <row r="967" customFormat="false" ht="13.5" hidden="false" customHeight="true" outlineLevel="0" collapsed="false"/>
    <row r="968" customFormat="false" ht="13.5" hidden="false" customHeight="true" outlineLevel="0" collapsed="false"/>
    <row r="969" customFormat="false" ht="13.5" hidden="false" customHeight="true" outlineLevel="0" collapsed="false"/>
    <row r="970" customFormat="false" ht="13.5" hidden="false" customHeight="true" outlineLevel="0" collapsed="false"/>
    <row r="971" customFormat="false" ht="13.5" hidden="false" customHeight="true" outlineLevel="0" collapsed="false"/>
    <row r="972" customFormat="false" ht="13.5" hidden="false" customHeight="true" outlineLevel="0" collapsed="false"/>
    <row r="973" customFormat="false" ht="13.5" hidden="false" customHeight="true" outlineLevel="0" collapsed="false"/>
    <row r="974" customFormat="false" ht="13.5" hidden="false" customHeight="true" outlineLevel="0" collapsed="false"/>
    <row r="975" customFormat="false" ht="13.5" hidden="false" customHeight="true" outlineLevel="0" collapsed="false"/>
    <row r="976" customFormat="false" ht="13.5" hidden="false" customHeight="true" outlineLevel="0" collapsed="false"/>
    <row r="977" customFormat="false" ht="13.5" hidden="false" customHeight="true" outlineLevel="0" collapsed="false"/>
    <row r="978" customFormat="false" ht="13.5" hidden="false" customHeight="true" outlineLevel="0" collapsed="false"/>
    <row r="979" customFormat="false" ht="13.5" hidden="false" customHeight="true" outlineLevel="0" collapsed="false"/>
    <row r="980" customFormat="false" ht="13.5" hidden="false" customHeight="true" outlineLevel="0" collapsed="false"/>
    <row r="981" customFormat="false" ht="13.5" hidden="false" customHeight="true" outlineLevel="0" collapsed="false"/>
    <row r="982" customFormat="false" ht="13.5" hidden="false" customHeight="true" outlineLevel="0" collapsed="false"/>
    <row r="983" customFormat="false" ht="13.5" hidden="false" customHeight="true" outlineLevel="0" collapsed="false"/>
    <row r="984" customFormat="false" ht="13.5" hidden="false" customHeight="true" outlineLevel="0" collapsed="false"/>
    <row r="985" customFormat="false" ht="13.5" hidden="false" customHeight="true" outlineLevel="0" collapsed="false"/>
    <row r="986" customFormat="false" ht="13.5" hidden="false" customHeight="true" outlineLevel="0" collapsed="false"/>
    <row r="987" customFormat="false" ht="13.5" hidden="false" customHeight="true" outlineLevel="0" collapsed="false"/>
    <row r="988" customFormat="false" ht="13.5" hidden="false" customHeight="true" outlineLevel="0" collapsed="false"/>
    <row r="989" customFormat="false" ht="13.5" hidden="false" customHeight="true" outlineLevel="0" collapsed="false"/>
    <row r="990" customFormat="false" ht="13.5" hidden="false" customHeight="true" outlineLevel="0" collapsed="false"/>
    <row r="991" customFormat="false" ht="13.5" hidden="false" customHeight="true" outlineLevel="0" collapsed="false"/>
    <row r="992" customFormat="false" ht="13.5" hidden="false" customHeight="true" outlineLevel="0" collapsed="false"/>
    <row r="993" customFormat="false" ht="13.5" hidden="false" customHeight="true" outlineLevel="0" collapsed="false"/>
    <row r="994" customFormat="false" ht="13.5" hidden="false" customHeight="true" outlineLevel="0" collapsed="false"/>
    <row r="995" customFormat="false" ht="13.5" hidden="false" customHeight="true" outlineLevel="0" collapsed="false"/>
    <row r="996" customFormat="false" ht="13.5" hidden="false" customHeight="true" outlineLevel="0" collapsed="false"/>
    <row r="997" customFormat="false" ht="13.5" hidden="false" customHeight="true" outlineLevel="0" collapsed="false"/>
    <row r="998" customFormat="false" ht="13.5" hidden="false" customHeight="true" outlineLevel="0" collapsed="false"/>
    <row r="999" customFormat="false" ht="13.5" hidden="false" customHeight="true" outlineLevel="0" collapsed="false"/>
    <row r="1000" customFormat="false" ht="13.5" hidden="false" customHeight="true" outlineLevel="0" collapsed="false"/>
  </sheetData>
  <mergeCells count="5">
    <mergeCell ref="A1:E9"/>
    <mergeCell ref="A10:E10"/>
    <mergeCell ref="B88:C88"/>
    <mergeCell ref="A136:E136"/>
    <mergeCell ref="A148:E148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60" firstPageNumber="0" fitToWidth="1" fitToHeight="1" pageOrder="overThenDown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14" activeCellId="0" sqref="I14"/>
    </sheetView>
  </sheetViews>
  <sheetFormatPr defaultRowHeight="15" zeroHeight="false" outlineLevelRow="0" outlineLevelCol="0"/>
  <cols>
    <col collapsed="false" customWidth="true" hidden="false" outlineLevel="0" max="2" min="1" style="0" width="12.64"/>
    <col collapsed="false" customWidth="true" hidden="false" outlineLevel="0" max="3" min="3" style="0" width="21.67"/>
    <col collapsed="false" customWidth="true" hidden="false" outlineLevel="0" max="1025" min="4" style="0" width="12.64"/>
  </cols>
  <sheetData>
    <row r="1" customFormat="false" ht="15" hidden="false" customHeight="false" outlineLevel="0" collapsed="false">
      <c r="A1" s="103" t="s">
        <v>181</v>
      </c>
      <c r="B1" s="103"/>
      <c r="C1" s="103"/>
      <c r="D1" s="103"/>
      <c r="E1" s="103"/>
      <c r="F1" s="103"/>
    </row>
    <row r="2" customFormat="false" ht="39.55" hidden="false" customHeight="false" outlineLevel="0" collapsed="false">
      <c r="A2" s="104" t="s">
        <v>142</v>
      </c>
      <c r="B2" s="104" t="s">
        <v>143</v>
      </c>
      <c r="C2" s="105" t="s">
        <v>144</v>
      </c>
      <c r="D2" s="105" t="s">
        <v>182</v>
      </c>
      <c r="E2" s="106" t="s">
        <v>146</v>
      </c>
      <c r="F2" s="106" t="s">
        <v>147</v>
      </c>
    </row>
    <row r="3" customFormat="false" ht="37.5" hidden="false" customHeight="false" outlineLevel="0" collapsed="false">
      <c r="A3" s="117" t="n">
        <v>1</v>
      </c>
      <c r="B3" s="108" t="s">
        <v>148</v>
      </c>
      <c r="C3" s="109" t="s">
        <v>149</v>
      </c>
      <c r="D3" s="110" t="n">
        <v>17</v>
      </c>
      <c r="E3" s="111" t="n">
        <v>26.26</v>
      </c>
      <c r="F3" s="111"/>
    </row>
    <row r="4" customFormat="false" ht="37.5" hidden="false" customHeight="false" outlineLevel="0" collapsed="false">
      <c r="A4" s="117" t="n">
        <v>2</v>
      </c>
      <c r="B4" s="108" t="s">
        <v>148</v>
      </c>
      <c r="C4" s="109" t="s">
        <v>150</v>
      </c>
      <c r="D4" s="112" t="n">
        <v>6</v>
      </c>
      <c r="E4" s="111" t="n">
        <v>52.83</v>
      </c>
      <c r="F4" s="111"/>
    </row>
    <row r="5" customFormat="false" ht="46.5" hidden="false" customHeight="false" outlineLevel="0" collapsed="false">
      <c r="A5" s="117" t="n">
        <v>3</v>
      </c>
      <c r="B5" s="108" t="s">
        <v>148</v>
      </c>
      <c r="C5" s="109" t="s">
        <v>151</v>
      </c>
      <c r="D5" s="110" t="n">
        <v>4</v>
      </c>
      <c r="E5" s="111" t="n">
        <v>136.06</v>
      </c>
      <c r="F5" s="111"/>
    </row>
    <row r="6" customFormat="false" ht="15" hidden="false" customHeight="false" outlineLevel="0" collapsed="false">
      <c r="E6" s="124" t="s">
        <v>152</v>
      </c>
      <c r="F6" s="114" t="n">
        <f aca="false">SUM(F3:F5)</f>
        <v>0</v>
      </c>
    </row>
    <row r="7" customFormat="false" ht="26.85" hidden="false" customHeight="false" outlineLevel="0" collapsed="false">
      <c r="E7" s="125" t="s">
        <v>153</v>
      </c>
      <c r="F7" s="114" t="n">
        <f aca="false">F6/24</f>
        <v>0</v>
      </c>
    </row>
    <row r="8" customFormat="false" ht="15" hidden="false" customHeight="false" outlineLevel="0" collapsed="false">
      <c r="E8" s="114"/>
    </row>
    <row r="9" customFormat="false" ht="15" hidden="false" customHeight="false" outlineLevel="0" collapsed="false">
      <c r="A9" s="116" t="s">
        <v>183</v>
      </c>
      <c r="B9" s="116"/>
      <c r="C9" s="116"/>
      <c r="D9" s="116"/>
      <c r="E9" s="116"/>
      <c r="F9" s="116"/>
    </row>
    <row r="10" customFormat="false" ht="33" hidden="false" customHeight="false" outlineLevel="0" collapsed="false">
      <c r="A10" s="104" t="s">
        <v>142</v>
      </c>
      <c r="B10" s="104" t="s">
        <v>143</v>
      </c>
      <c r="C10" s="105" t="s">
        <v>144</v>
      </c>
      <c r="D10" s="105" t="s">
        <v>182</v>
      </c>
      <c r="E10" s="126" t="s">
        <v>184</v>
      </c>
      <c r="F10" s="116" t="s">
        <v>152</v>
      </c>
    </row>
    <row r="11" customFormat="false" ht="37.5" hidden="false" customHeight="false" outlineLevel="0" collapsed="false">
      <c r="A11" s="117" t="n">
        <v>1</v>
      </c>
      <c r="B11" s="108" t="s">
        <v>148</v>
      </c>
      <c r="C11" s="109" t="s">
        <v>185</v>
      </c>
      <c r="D11" s="108" t="n">
        <v>2</v>
      </c>
      <c r="E11" s="111" t="n">
        <v>40.43</v>
      </c>
      <c r="F11" s="111" t="n">
        <f aca="false">D11*E11</f>
        <v>80.86</v>
      </c>
    </row>
    <row r="12" customFormat="false" ht="28.5" hidden="false" customHeight="false" outlineLevel="0" collapsed="false">
      <c r="A12" s="117" t="n">
        <v>2</v>
      </c>
      <c r="B12" s="108" t="s">
        <v>148</v>
      </c>
      <c r="C12" s="127" t="s">
        <v>186</v>
      </c>
      <c r="D12" s="108" t="n">
        <v>2</v>
      </c>
      <c r="E12" s="111" t="n">
        <v>17.67</v>
      </c>
      <c r="F12" s="111" t="n">
        <f aca="false">D12*E12</f>
        <v>35.34</v>
      </c>
    </row>
    <row r="13" customFormat="false" ht="19.5" hidden="false" customHeight="false" outlineLevel="0" collapsed="false">
      <c r="A13" s="117" t="n">
        <v>3</v>
      </c>
      <c r="B13" s="108" t="s">
        <v>148</v>
      </c>
      <c r="C13" s="127" t="s">
        <v>187</v>
      </c>
      <c r="D13" s="108" t="n">
        <v>4</v>
      </c>
      <c r="E13" s="111" t="n">
        <v>48</v>
      </c>
      <c r="F13" s="111" t="n">
        <f aca="false">D13*E13</f>
        <v>192</v>
      </c>
    </row>
    <row r="14" customFormat="false" ht="46.5" hidden="false" customHeight="false" outlineLevel="0" collapsed="false">
      <c r="A14" s="117" t="n">
        <v>4</v>
      </c>
      <c r="B14" s="108" t="s">
        <v>148</v>
      </c>
      <c r="C14" s="109" t="s">
        <v>188</v>
      </c>
      <c r="D14" s="108" t="n">
        <v>2</v>
      </c>
      <c r="E14" s="111" t="n">
        <v>48.54</v>
      </c>
      <c r="F14" s="111" t="n">
        <f aca="false">D14*E14</f>
        <v>97.08</v>
      </c>
    </row>
    <row r="15" customFormat="false" ht="13.8" hidden="false" customHeight="false" outlineLevel="0" collapsed="false">
      <c r="A15" s="117" t="n">
        <v>5</v>
      </c>
      <c r="B15" s="108" t="s">
        <v>148</v>
      </c>
      <c r="C15" s="109" t="s">
        <v>189</v>
      </c>
      <c r="D15" s="108" t="n">
        <v>2</v>
      </c>
      <c r="E15" s="111" t="n">
        <v>15.93</v>
      </c>
      <c r="F15" s="111" t="n">
        <f aca="false">D15*E15</f>
        <v>31.86</v>
      </c>
    </row>
    <row r="16" customFormat="false" ht="28.5" hidden="false" customHeight="false" outlineLevel="0" collapsed="false">
      <c r="A16" s="117" t="n">
        <v>6</v>
      </c>
      <c r="B16" s="108" t="s">
        <v>148</v>
      </c>
      <c r="C16" s="127" t="s">
        <v>190</v>
      </c>
      <c r="D16" s="108" t="n">
        <v>40</v>
      </c>
      <c r="E16" s="111" t="n">
        <v>1.71</v>
      </c>
      <c r="F16" s="111" t="n">
        <f aca="false">D16*E16</f>
        <v>68.4</v>
      </c>
    </row>
    <row r="17" customFormat="false" ht="19.5" hidden="false" customHeight="false" outlineLevel="0" collapsed="false">
      <c r="A17" s="117" t="n">
        <v>7</v>
      </c>
      <c r="B17" s="108" t="s">
        <v>148</v>
      </c>
      <c r="C17" s="109" t="s">
        <v>191</v>
      </c>
      <c r="D17" s="108" t="n">
        <v>2</v>
      </c>
      <c r="E17" s="111" t="n">
        <v>4.35</v>
      </c>
      <c r="F17" s="111" t="n">
        <f aca="false">D17*E17</f>
        <v>8.7</v>
      </c>
    </row>
    <row r="18" customFormat="false" ht="19.5" hidden="false" customHeight="false" outlineLevel="0" collapsed="false">
      <c r="A18" s="117" t="n">
        <v>8</v>
      </c>
      <c r="B18" s="108" t="s">
        <v>148</v>
      </c>
      <c r="C18" s="109" t="s">
        <v>192</v>
      </c>
      <c r="D18" s="108" t="n">
        <v>2</v>
      </c>
      <c r="E18" s="111" t="n">
        <v>13.58</v>
      </c>
      <c r="F18" s="111" t="n">
        <f aca="false">D18*E18</f>
        <v>27.16</v>
      </c>
    </row>
    <row r="19" customFormat="false" ht="13.8" hidden="false" customHeight="false" outlineLevel="0" collapsed="false">
      <c r="A19" s="117" t="n">
        <v>9</v>
      </c>
      <c r="B19" s="108" t="s">
        <v>148</v>
      </c>
      <c r="C19" s="128" t="s">
        <v>193</v>
      </c>
      <c r="D19" s="108" t="n">
        <v>2</v>
      </c>
      <c r="E19" s="111" t="n">
        <v>1.64</v>
      </c>
      <c r="F19" s="111" t="n">
        <f aca="false">D19*E19</f>
        <v>3.28</v>
      </c>
    </row>
    <row r="20" customFormat="false" ht="19.5" hidden="false" customHeight="false" outlineLevel="0" collapsed="false">
      <c r="A20" s="117" t="n">
        <v>10</v>
      </c>
      <c r="B20" s="108" t="s">
        <v>148</v>
      </c>
      <c r="C20" s="109" t="s">
        <v>194</v>
      </c>
      <c r="D20" s="108" t="n">
        <v>2</v>
      </c>
      <c r="E20" s="111" t="n">
        <v>35.09</v>
      </c>
      <c r="F20" s="111" t="n">
        <f aca="false">D20*E20</f>
        <v>70.18</v>
      </c>
    </row>
    <row r="21" customFormat="false" ht="37.5" hidden="false" customHeight="false" outlineLevel="0" collapsed="false">
      <c r="A21" s="117" t="n">
        <v>11</v>
      </c>
      <c r="B21" s="108" t="s">
        <v>148</v>
      </c>
      <c r="C21" s="109" t="s">
        <v>195</v>
      </c>
      <c r="D21" s="108" t="n">
        <v>2</v>
      </c>
      <c r="E21" s="111" t="n">
        <v>147.41</v>
      </c>
      <c r="F21" s="111" t="n">
        <f aca="false">D21*E21</f>
        <v>294.82</v>
      </c>
    </row>
    <row r="22" customFormat="false" ht="15" hidden="false" customHeight="false" outlineLevel="0" collapsed="false">
      <c r="E22" s="113" t="s">
        <v>152</v>
      </c>
      <c r="F22" s="114" t="n">
        <f aca="false">SUM(F11:F21)</f>
        <v>909.68</v>
      </c>
    </row>
    <row r="23" customFormat="false" ht="39.75" hidden="false" customHeight="false" outlineLevel="0" collapsed="false">
      <c r="E23" s="115" t="s">
        <v>170</v>
      </c>
      <c r="F23" s="114" t="n">
        <f aca="false">F22/24</f>
        <v>37.90333333</v>
      </c>
    </row>
  </sheetData>
  <mergeCells count="2">
    <mergeCell ref="A1:F1"/>
    <mergeCell ref="A9:F9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60" firstPageNumber="0" fitToWidth="1" fitToHeight="1" pageOrder="overThenDown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153"/>
  <sheetViews>
    <sheetView showFormulas="false" showGridLines="true" showRowColHeaders="true" showZeros="true" rightToLeft="false" tabSelected="false" showOutlineSymbols="true" defaultGridColor="true" view="normal" topLeftCell="A127" colorId="64" zoomScale="100" zoomScaleNormal="100" zoomScalePageLayoutView="100" workbookViewId="0">
      <selection pane="topLeft" activeCell="C150" activeCellId="0" sqref="C150"/>
    </sheetView>
  </sheetViews>
  <sheetFormatPr defaultRowHeight="15" zeroHeight="false" outlineLevelRow="0" outlineLevelCol="0"/>
  <cols>
    <col collapsed="false" customWidth="true" hidden="false" outlineLevel="0" max="1" min="1" style="0" width="7.87"/>
    <col collapsed="false" customWidth="true" hidden="false" outlineLevel="0" max="2" min="2" style="0" width="62.38"/>
    <col collapsed="false" customWidth="true" hidden="false" outlineLevel="0" max="3" min="3" style="0" width="23.23"/>
    <col collapsed="false" customWidth="true" hidden="false" outlineLevel="0" max="4" min="4" style="0" width="12.5"/>
    <col collapsed="false" customWidth="true" hidden="false" outlineLevel="0" max="5" min="5" style="0" width="19.38"/>
    <col collapsed="false" customWidth="true" hidden="false" outlineLevel="0" max="6" min="6" style="0" width="15.63"/>
    <col collapsed="false" customWidth="true" hidden="false" outlineLevel="0" max="7" min="7" style="0" width="15.27"/>
    <col collapsed="false" customWidth="true" hidden="false" outlineLevel="0" max="8" min="8" style="0" width="14.62"/>
    <col collapsed="false" customWidth="false" hidden="false" outlineLevel="0" max="12" min="9" style="0" width="11.5"/>
    <col collapsed="false" customWidth="true" hidden="false" outlineLevel="0" max="26" min="13" style="0" width="8.63"/>
    <col collapsed="false" customWidth="true" hidden="false" outlineLevel="0" max="1025" min="27" style="0" width="12.64"/>
  </cols>
  <sheetData>
    <row r="1" customFormat="false" ht="13.5" hidden="false" customHeight="true" outlineLevel="0" collapsed="false">
      <c r="A1" s="1" t="s">
        <v>171</v>
      </c>
      <c r="B1" s="1"/>
      <c r="C1" s="1"/>
      <c r="D1" s="1"/>
      <c r="E1" s="1"/>
      <c r="F1" s="119"/>
      <c r="G1" s="119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5" hidden="false" customHeight="true" outlineLevel="0" collapsed="false">
      <c r="A2" s="1"/>
      <c r="B2" s="1"/>
      <c r="C2" s="1"/>
      <c r="D2" s="1"/>
      <c r="E2" s="1"/>
      <c r="F2" s="10"/>
      <c r="G2" s="10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customFormat="false" ht="13.5" hidden="false" customHeight="true" outlineLevel="0" collapsed="false">
      <c r="A3" s="1"/>
      <c r="B3" s="1"/>
      <c r="C3" s="1"/>
      <c r="D3" s="1"/>
      <c r="E3" s="1"/>
      <c r="F3" s="5"/>
      <c r="G3" s="5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3.5" hidden="false" customHeight="true" outlineLevel="0" collapsed="false">
      <c r="A4" s="1"/>
      <c r="B4" s="1"/>
      <c r="C4" s="1"/>
      <c r="D4" s="1"/>
      <c r="E4" s="1"/>
      <c r="F4" s="120"/>
      <c r="G4" s="120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customFormat="false" ht="13.5" hidden="false" customHeight="true" outlineLevel="0" collapsed="false">
      <c r="A5" s="1"/>
      <c r="B5" s="1"/>
      <c r="C5" s="1"/>
      <c r="D5" s="1"/>
      <c r="E5" s="1"/>
      <c r="F5" s="5"/>
      <c r="G5" s="5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customFormat="false" ht="13.5" hidden="false" customHeight="true" outlineLevel="0" collapsed="false">
      <c r="A6" s="1"/>
      <c r="B6" s="1"/>
      <c r="C6" s="1"/>
      <c r="D6" s="1"/>
      <c r="E6" s="1"/>
      <c r="F6" s="5"/>
      <c r="G6" s="5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customFormat="false" ht="13.5" hidden="false" customHeight="true" outlineLevel="0" collapsed="false">
      <c r="A7" s="1"/>
      <c r="B7" s="1"/>
      <c r="C7" s="1"/>
      <c r="D7" s="1"/>
      <c r="E7" s="1"/>
      <c r="F7" s="5"/>
      <c r="G7" s="5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customFormat="false" ht="13.5" hidden="false" customHeight="true" outlineLevel="0" collapsed="false">
      <c r="A8" s="1"/>
      <c r="B8" s="1"/>
      <c r="C8" s="1"/>
      <c r="D8" s="1"/>
      <c r="E8" s="1"/>
      <c r="F8" s="5"/>
      <c r="G8" s="5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customFormat="false" ht="13.5" hidden="false" customHeight="true" outlineLevel="0" collapsed="false">
      <c r="A9" s="1"/>
      <c r="B9" s="1"/>
      <c r="C9" s="1"/>
      <c r="D9" s="1"/>
      <c r="E9" s="1"/>
      <c r="F9" s="5"/>
      <c r="G9" s="5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customFormat="false" ht="13.5" hidden="false" customHeight="true" outlineLevel="0" collapsed="false">
      <c r="A10" s="3" t="s">
        <v>196</v>
      </c>
      <c r="B10" s="3"/>
      <c r="C10" s="3"/>
      <c r="D10" s="3"/>
      <c r="E10" s="3"/>
      <c r="F10" s="5"/>
      <c r="G10" s="5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customFormat="false" ht="13.5" hidden="false" customHeight="true" outlineLevel="0" collapsed="false">
      <c r="A11" s="4"/>
      <c r="B11" s="5"/>
      <c r="C11" s="5"/>
      <c r="D11" s="5"/>
      <c r="E11" s="6"/>
      <c r="F11" s="5"/>
      <c r="G11" s="5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customFormat="false" ht="13.5" hidden="false" customHeight="true" outlineLevel="0" collapsed="false">
      <c r="A12" s="7" t="s">
        <v>2</v>
      </c>
      <c r="B12" s="2"/>
      <c r="C12" s="8" t="s">
        <v>3</v>
      </c>
      <c r="D12" s="2"/>
      <c r="E12" s="2"/>
      <c r="F12" s="5"/>
      <c r="G12" s="5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customFormat="false" ht="13.5" hidden="false" customHeight="true" outlineLevel="0" collapsed="false">
      <c r="A13" s="7" t="s">
        <v>4</v>
      </c>
      <c r="B13" s="2"/>
      <c r="C13" s="8" t="s">
        <v>5</v>
      </c>
      <c r="D13" s="2"/>
      <c r="E13" s="2"/>
      <c r="F13" s="5"/>
      <c r="G13" s="5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customFormat="false" ht="13.5" hidden="false" customHeight="true" outlineLevel="0" collapsed="false">
      <c r="A14" s="2"/>
      <c r="B14" s="2"/>
      <c r="C14" s="2"/>
      <c r="D14" s="9"/>
      <c r="E14" s="2"/>
      <c r="F14" s="5"/>
      <c r="G14" s="5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customFormat="false" ht="13.5" hidden="false" customHeight="true" outlineLevel="0" collapsed="false">
      <c r="A15" s="5" t="s">
        <v>6</v>
      </c>
      <c r="B15" s="2"/>
      <c r="C15" s="2"/>
      <c r="D15" s="9"/>
      <c r="E15" s="2"/>
      <c r="F15" s="5"/>
      <c r="G15" s="5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customFormat="false" ht="13.5" hidden="false" customHeight="true" outlineLevel="0" collapsed="false">
      <c r="A16" s="2"/>
      <c r="B16" s="2"/>
      <c r="C16" s="2"/>
      <c r="D16" s="9"/>
      <c r="E16" s="2"/>
      <c r="F16" s="5"/>
      <c r="G16" s="5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customFormat="false" ht="13.5" hidden="false" customHeight="true" outlineLevel="0" collapsed="false">
      <c r="A17" s="10" t="s">
        <v>7</v>
      </c>
      <c r="B17" s="5"/>
      <c r="C17" s="5"/>
      <c r="D17" s="2"/>
      <c r="E17" s="2"/>
      <c r="F17" s="5"/>
      <c r="G17" s="5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customFormat="false" ht="13.5" hidden="false" customHeight="true" outlineLevel="0" collapsed="false">
      <c r="A18" s="11" t="s">
        <v>8</v>
      </c>
      <c r="B18" s="12"/>
      <c r="C18" s="12"/>
      <c r="D18" s="13"/>
      <c r="E18" s="13"/>
      <c r="F18" s="5"/>
      <c r="G18" s="5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customFormat="false" ht="13.5" hidden="false" customHeight="true" outlineLevel="0" collapsed="false">
      <c r="A19" s="11" t="s">
        <v>9</v>
      </c>
      <c r="B19" s="12"/>
      <c r="C19" s="12"/>
      <c r="D19" s="13"/>
      <c r="E19" s="14" t="s">
        <v>197</v>
      </c>
      <c r="F19" s="5"/>
      <c r="G19" s="5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customFormat="false" ht="13.5" hidden="false" customHeight="true" outlineLevel="0" collapsed="false">
      <c r="A20" s="11" t="s">
        <v>11</v>
      </c>
      <c r="B20" s="12"/>
      <c r="C20" s="12"/>
      <c r="D20" s="13"/>
      <c r="E20" s="15" t="s">
        <v>12</v>
      </c>
      <c r="F20" s="5"/>
      <c r="G20" s="5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customFormat="false" ht="13.5" hidden="false" customHeight="true" outlineLevel="0" collapsed="false">
      <c r="A21" s="11" t="s">
        <v>13</v>
      </c>
      <c r="B21" s="12"/>
      <c r="C21" s="12"/>
      <c r="D21" s="13"/>
      <c r="E21" s="14" t="n">
        <v>24</v>
      </c>
      <c r="F21" s="5"/>
      <c r="G21" s="5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customFormat="false" ht="13.5" hidden="false" customHeight="true" outlineLevel="0" collapsed="false">
      <c r="A22" s="2"/>
      <c r="B22" s="2"/>
      <c r="C22" s="2"/>
      <c r="D22" s="9"/>
      <c r="E22" s="2"/>
      <c r="F22" s="5"/>
      <c r="G22" s="5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customFormat="false" ht="13.5" hidden="false" customHeight="true" outlineLevel="0" collapsed="false">
      <c r="A23" s="10" t="s">
        <v>14</v>
      </c>
      <c r="B23" s="16"/>
      <c r="C23" s="16"/>
      <c r="D23" s="6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customFormat="false" ht="13.5" hidden="false" customHeight="true" outlineLevel="0" collapsed="false">
      <c r="A24" s="17" t="s">
        <v>198</v>
      </c>
      <c r="B24" s="18"/>
      <c r="C24" s="19"/>
      <c r="D24" s="13"/>
      <c r="E24" s="13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customFormat="false" ht="13.5" hidden="false" customHeight="true" outlineLevel="0" collapsed="false">
      <c r="A25" s="17" t="s">
        <v>16</v>
      </c>
      <c r="B25" s="20"/>
      <c r="C25" s="13"/>
      <c r="D25" s="13"/>
      <c r="E25" s="21" t="n">
        <v>1</v>
      </c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customFormat="false" ht="13.5" hidden="false" customHeight="true" outlineLevel="0" collapsed="false">
      <c r="A26" s="17" t="s">
        <v>17</v>
      </c>
      <c r="B26" s="20"/>
      <c r="C26" s="13"/>
      <c r="D26" s="13"/>
      <c r="E26" s="22" t="n">
        <v>1</v>
      </c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customFormat="false" ht="13.5" hidden="false" customHeight="true" outlineLevel="0" collapsed="false">
      <c r="A27" s="17" t="s">
        <v>18</v>
      </c>
      <c r="B27" s="20"/>
      <c r="C27" s="13"/>
      <c r="D27" s="13"/>
      <c r="E27" s="23" t="n">
        <v>22</v>
      </c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customFormat="false" ht="13.5" hidden="false" customHeight="true" outlineLevel="0" collapsed="false">
      <c r="A28" s="17" t="s">
        <v>19</v>
      </c>
      <c r="B28" s="20"/>
      <c r="C28" s="13"/>
      <c r="D28" s="13"/>
      <c r="E28" s="22" t="n">
        <v>44</v>
      </c>
      <c r="F28" s="5"/>
      <c r="G28" s="5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customFormat="false" ht="13.5" hidden="false" customHeight="true" outlineLevel="0" collapsed="false">
      <c r="A29" s="17" t="s">
        <v>22</v>
      </c>
      <c r="B29" s="20"/>
      <c r="C29" s="13"/>
      <c r="D29" s="13"/>
      <c r="E29" s="24" t="n">
        <v>4.5</v>
      </c>
      <c r="F29" s="16"/>
      <c r="G29" s="16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customFormat="false" ht="13.5" hidden="false" customHeight="true" outlineLevel="0" collapsed="false">
      <c r="A30" s="17" t="s">
        <v>23</v>
      </c>
      <c r="B30" s="20"/>
      <c r="C30" s="13"/>
      <c r="D30" s="13"/>
      <c r="E30" s="24" t="n">
        <v>22.55</v>
      </c>
      <c r="F30" s="5"/>
      <c r="G30" s="5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customFormat="false" ht="34.5" hidden="false" customHeight="true" outlineLevel="0" collapsed="false">
      <c r="A31" s="28" t="s">
        <v>25</v>
      </c>
      <c r="B31" s="29"/>
      <c r="C31" s="29"/>
      <c r="D31" s="29"/>
      <c r="E31" s="30"/>
      <c r="F31" s="2"/>
      <c r="G31" s="2"/>
      <c r="H31" s="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</row>
    <row r="32" customFormat="false" ht="13.5" hidden="false" customHeight="true" outlineLevel="0" collapsed="false">
      <c r="A32" s="33" t="n">
        <v>1</v>
      </c>
      <c r="B32" s="34" t="s">
        <v>26</v>
      </c>
      <c r="C32" s="34"/>
      <c r="D32" s="34"/>
      <c r="E32" s="35" t="s">
        <v>199</v>
      </c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customFormat="false" ht="13.5" hidden="false" customHeight="true" outlineLevel="0" collapsed="false">
      <c r="A33" s="33" t="n">
        <v>2</v>
      </c>
      <c r="B33" s="34" t="s">
        <v>29</v>
      </c>
      <c r="C33" s="34"/>
      <c r="D33" s="34"/>
      <c r="E33" s="37" t="s">
        <v>200</v>
      </c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customFormat="false" ht="13.5" hidden="false" customHeight="true" outlineLevel="0" collapsed="false">
      <c r="A34" s="33" t="n">
        <v>3</v>
      </c>
      <c r="B34" s="34" t="s">
        <v>31</v>
      </c>
      <c r="C34" s="34"/>
      <c r="D34" s="34"/>
      <c r="E34" s="38" t="n">
        <v>1739.01</v>
      </c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customFormat="false" ht="13.5" hidden="false" customHeight="true" outlineLevel="0" collapsed="false">
      <c r="A35" s="33" t="n">
        <v>4</v>
      </c>
      <c r="B35" s="34" t="s">
        <v>32</v>
      </c>
      <c r="C35" s="34"/>
      <c r="D35" s="34"/>
      <c r="E35" s="39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customFormat="false" ht="13.5" hidden="false" customHeight="true" outlineLevel="0" collapsed="false">
      <c r="A36" s="33" t="n">
        <v>5</v>
      </c>
      <c r="B36" s="34" t="s">
        <v>33</v>
      </c>
      <c r="C36" s="34"/>
      <c r="D36" s="34"/>
      <c r="E36" s="40" t="s">
        <v>34</v>
      </c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customFormat="false" ht="13.5" hidden="false" customHeight="true" outlineLevel="0" collapsed="false">
      <c r="A37" s="4"/>
      <c r="B37" s="5"/>
      <c r="C37" s="5"/>
      <c r="D37" s="5"/>
      <c r="E37" s="6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customFormat="false" ht="13.5" hidden="false" customHeight="true" outlineLevel="0" collapsed="false">
      <c r="A38" s="4"/>
      <c r="B38" s="5" t="s">
        <v>35</v>
      </c>
      <c r="C38" s="5"/>
      <c r="D38" s="5"/>
      <c r="E38" s="6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customFormat="false" ht="13.5" hidden="false" customHeight="true" outlineLevel="0" collapsed="false">
      <c r="A39" s="41" t="n">
        <v>1</v>
      </c>
      <c r="B39" s="42" t="s">
        <v>36</v>
      </c>
      <c r="C39" s="42"/>
      <c r="D39" s="43" t="s">
        <v>37</v>
      </c>
      <c r="E39" s="44" t="s">
        <v>38</v>
      </c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customFormat="false" ht="13.5" hidden="false" customHeight="true" outlineLevel="0" collapsed="false">
      <c r="A40" s="45" t="s">
        <v>39</v>
      </c>
      <c r="B40" s="46" t="s">
        <v>40</v>
      </c>
      <c r="C40" s="46"/>
      <c r="D40" s="47"/>
      <c r="E40" s="48" t="n">
        <f aca="false">E34</f>
        <v>1739.01</v>
      </c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customFormat="false" ht="13.5" hidden="false" customHeight="true" outlineLevel="0" collapsed="false">
      <c r="A41" s="45" t="s">
        <v>41</v>
      </c>
      <c r="B41" s="46" t="s">
        <v>42</v>
      </c>
      <c r="C41" s="46"/>
      <c r="D41" s="49" t="n">
        <v>0.3</v>
      </c>
      <c r="E41" s="48" t="n">
        <f aca="false">E40*D41</f>
        <v>521.703</v>
      </c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customFormat="false" ht="13.5" hidden="false" customHeight="true" outlineLevel="0" collapsed="false">
      <c r="A42" s="45" t="s">
        <v>43</v>
      </c>
      <c r="B42" s="46" t="s">
        <v>44</v>
      </c>
      <c r="C42" s="46"/>
      <c r="D42" s="49" t="n">
        <v>0</v>
      </c>
      <c r="E42" s="48" t="n">
        <f aca="false">E40*D42</f>
        <v>0</v>
      </c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customFormat="false" ht="13.5" hidden="false" customHeight="true" outlineLevel="0" collapsed="false">
      <c r="A43" s="45" t="s">
        <v>45</v>
      </c>
      <c r="B43" s="46" t="s">
        <v>46</v>
      </c>
      <c r="C43" s="46"/>
      <c r="D43" s="49"/>
      <c r="E43" s="48" t="n">
        <v>0</v>
      </c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customFormat="false" ht="13.5" hidden="false" customHeight="true" outlineLevel="0" collapsed="false">
      <c r="A44" s="45" t="s">
        <v>47</v>
      </c>
      <c r="B44" s="46" t="s">
        <v>48</v>
      </c>
      <c r="C44" s="46"/>
      <c r="D44" s="47"/>
      <c r="E44" s="48" t="n">
        <v>0</v>
      </c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customFormat="false" ht="13.5" hidden="false" customHeight="true" outlineLevel="0" collapsed="false">
      <c r="A45" s="45" t="s">
        <v>49</v>
      </c>
      <c r="B45" s="46" t="s">
        <v>50</v>
      </c>
      <c r="C45" s="46"/>
      <c r="D45" s="47"/>
      <c r="E45" s="48" t="n">
        <v>0</v>
      </c>
      <c r="F45" s="2"/>
      <c r="G45" s="2"/>
      <c r="H45" s="2"/>
      <c r="I45" s="2"/>
      <c r="J45" s="2"/>
      <c r="K45" s="51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customFormat="false" ht="13.5" hidden="false" customHeight="true" outlineLevel="0" collapsed="false">
      <c r="A46" s="41"/>
      <c r="B46" s="42" t="s">
        <v>51</v>
      </c>
      <c r="C46" s="42"/>
      <c r="D46" s="52"/>
      <c r="E46" s="53" t="n">
        <f aca="false">SUM(E40:E45)</f>
        <v>2260.713</v>
      </c>
      <c r="F46" s="2"/>
      <c r="G46" s="2"/>
      <c r="H46" s="2"/>
      <c r="I46" s="2"/>
      <c r="J46" s="2"/>
      <c r="K46" s="51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customFormat="false" ht="13.5" hidden="false" customHeight="true" outlineLevel="0" collapsed="false">
      <c r="A47" s="4"/>
      <c r="B47" s="5"/>
      <c r="C47" s="5"/>
      <c r="D47" s="5"/>
      <c r="E47" s="6"/>
      <c r="F47" s="2"/>
      <c r="G47" s="2"/>
      <c r="H47" s="2"/>
      <c r="I47" s="2"/>
      <c r="J47" s="2"/>
      <c r="K47" s="51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customFormat="false" ht="13.5" hidden="false" customHeight="true" outlineLevel="0" collapsed="false">
      <c r="A48" s="4"/>
      <c r="B48" s="5" t="s">
        <v>52</v>
      </c>
      <c r="C48" s="5"/>
      <c r="D48" s="5"/>
      <c r="E48" s="6"/>
      <c r="F48" s="2"/>
      <c r="G48" s="2"/>
      <c r="H48" s="2"/>
      <c r="I48" s="2"/>
      <c r="J48" s="2"/>
      <c r="K48" s="51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customFormat="false" ht="13.5" hidden="false" customHeight="true" outlineLevel="0" collapsed="false">
      <c r="A49" s="4"/>
      <c r="B49" s="5" t="s">
        <v>53</v>
      </c>
      <c r="C49" s="5"/>
      <c r="D49" s="5"/>
      <c r="E49" s="6"/>
      <c r="F49" s="2"/>
      <c r="G49" s="2"/>
      <c r="H49" s="2"/>
      <c r="I49" s="2"/>
      <c r="J49" s="2"/>
      <c r="K49" s="51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customFormat="false" ht="13.5" hidden="false" customHeight="true" outlineLevel="0" collapsed="false">
      <c r="A50" s="41" t="s">
        <v>54</v>
      </c>
      <c r="B50" s="42" t="s">
        <v>55</v>
      </c>
      <c r="C50" s="42"/>
      <c r="D50" s="43" t="s">
        <v>37</v>
      </c>
      <c r="E50" s="54" t="s">
        <v>38</v>
      </c>
      <c r="F50" s="2"/>
      <c r="G50" s="2"/>
      <c r="H50" s="2"/>
      <c r="I50" s="2"/>
      <c r="J50" s="2"/>
      <c r="K50" s="51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customFormat="false" ht="13.5" hidden="false" customHeight="true" outlineLevel="0" collapsed="false">
      <c r="A51" s="45" t="s">
        <v>39</v>
      </c>
      <c r="B51" s="46" t="s">
        <v>56</v>
      </c>
      <c r="C51" s="46"/>
      <c r="D51" s="49" t="n">
        <v>0.0833</v>
      </c>
      <c r="E51" s="48" t="n">
        <f aca="false">E46*D51</f>
        <v>188.3173929</v>
      </c>
      <c r="F51" s="2"/>
      <c r="G51" s="2"/>
      <c r="H51" s="2"/>
      <c r="I51" s="2"/>
      <c r="J51" s="2"/>
      <c r="K51" s="51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customFormat="false" ht="13.5" hidden="false" customHeight="true" outlineLevel="0" collapsed="false">
      <c r="A52" s="55" t="s">
        <v>41</v>
      </c>
      <c r="B52" s="46" t="s">
        <v>57</v>
      </c>
      <c r="C52" s="46"/>
      <c r="D52" s="49" t="n">
        <v>0.1111</v>
      </c>
      <c r="E52" s="48" t="n">
        <f aca="false">E46*$D52</f>
        <v>251.1652143</v>
      </c>
      <c r="F52" s="2"/>
      <c r="G52" s="2"/>
      <c r="H52" s="2"/>
      <c r="I52" s="56"/>
      <c r="J52" s="56"/>
      <c r="K52" s="57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</row>
    <row r="53" customFormat="false" ht="13.5" hidden="false" customHeight="true" outlineLevel="0" collapsed="false">
      <c r="A53" s="54"/>
      <c r="B53" s="58" t="s">
        <v>51</v>
      </c>
      <c r="C53" s="58"/>
      <c r="D53" s="59"/>
      <c r="E53" s="53" t="n">
        <f aca="false">SUM(E51:E52)</f>
        <v>439.4826072</v>
      </c>
      <c r="F53" s="2"/>
      <c r="G53" s="2"/>
      <c r="H53" s="2"/>
      <c r="I53" s="2"/>
      <c r="J53" s="2"/>
      <c r="K53" s="51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customFormat="false" ht="13.5" hidden="false" customHeight="true" outlineLevel="0" collapsed="false">
      <c r="A54" s="4"/>
      <c r="B54" s="5"/>
      <c r="C54" s="5"/>
      <c r="D54" s="5"/>
      <c r="E54" s="6"/>
      <c r="F54" s="2"/>
      <c r="G54" s="2"/>
      <c r="H54" s="2"/>
      <c r="I54" s="2"/>
      <c r="J54" s="2"/>
      <c r="K54" s="51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customFormat="false" ht="13.5" hidden="false" customHeight="true" outlineLevel="0" collapsed="false">
      <c r="A55" s="4"/>
      <c r="B55" s="5" t="s">
        <v>58</v>
      </c>
      <c r="C55" s="5"/>
      <c r="D55" s="5"/>
      <c r="E55" s="6"/>
      <c r="F55" s="2"/>
      <c r="G55" s="2"/>
      <c r="H55" s="2"/>
      <c r="I55" s="2"/>
      <c r="J55" s="2"/>
      <c r="K55" s="51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customFormat="false" ht="13.5" hidden="false" customHeight="true" outlineLevel="0" collapsed="false">
      <c r="A56" s="41" t="s">
        <v>59</v>
      </c>
      <c r="B56" s="42" t="s">
        <v>60</v>
      </c>
      <c r="C56" s="42"/>
      <c r="D56" s="43" t="s">
        <v>37</v>
      </c>
      <c r="E56" s="44" t="s">
        <v>38</v>
      </c>
      <c r="F56" s="2"/>
      <c r="G56" s="2"/>
      <c r="H56" s="2"/>
      <c r="I56" s="2"/>
      <c r="J56" s="2"/>
      <c r="K56" s="51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customFormat="false" ht="13.5" hidden="false" customHeight="true" outlineLevel="0" collapsed="false">
      <c r="A57" s="45" t="s">
        <v>39</v>
      </c>
      <c r="B57" s="46" t="s">
        <v>61</v>
      </c>
      <c r="C57" s="46"/>
      <c r="D57" s="49" t="n">
        <v>0.2</v>
      </c>
      <c r="E57" s="48" t="n">
        <f aca="false">($E$46+$E$53)*D57</f>
        <v>540.03912144</v>
      </c>
      <c r="F57" s="2"/>
      <c r="G57" s="2"/>
      <c r="H57" s="2"/>
      <c r="I57" s="2"/>
      <c r="J57" s="2"/>
      <c r="K57" s="51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customFormat="false" ht="13.5" hidden="false" customHeight="true" outlineLevel="0" collapsed="false">
      <c r="A58" s="45" t="s">
        <v>41</v>
      </c>
      <c r="B58" s="46" t="s">
        <v>62</v>
      </c>
      <c r="C58" s="46"/>
      <c r="D58" s="49" t="n">
        <v>0.025</v>
      </c>
      <c r="E58" s="48" t="n">
        <f aca="false">($E$46+$E$53)*D58</f>
        <v>67.50489018</v>
      </c>
      <c r="F58" s="2"/>
      <c r="G58" s="2"/>
      <c r="H58" s="2"/>
      <c r="I58" s="2"/>
      <c r="J58" s="2"/>
      <c r="K58" s="51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customFormat="false" ht="13.5" hidden="false" customHeight="true" outlineLevel="0" collapsed="false">
      <c r="A59" s="45" t="s">
        <v>43</v>
      </c>
      <c r="B59" s="46" t="s">
        <v>63</v>
      </c>
      <c r="C59" s="46"/>
      <c r="D59" s="60" t="n">
        <v>0.0239</v>
      </c>
      <c r="E59" s="48" t="n">
        <f aca="false">($E$46+$E$53)*D59</f>
        <v>64.53467501208</v>
      </c>
      <c r="F59" s="2"/>
      <c r="G59" s="2"/>
      <c r="H59" s="2"/>
      <c r="I59" s="2"/>
      <c r="J59" s="2"/>
      <c r="K59" s="51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customFormat="false" ht="13.5" hidden="false" customHeight="true" outlineLevel="0" collapsed="false">
      <c r="A60" s="45" t="s">
        <v>45</v>
      </c>
      <c r="B60" s="46" t="s">
        <v>64</v>
      </c>
      <c r="C60" s="46"/>
      <c r="D60" s="49" t="n">
        <v>0.015</v>
      </c>
      <c r="E60" s="48" t="n">
        <f aca="false">($E$46+$E$53)*D60</f>
        <v>40.502934108</v>
      </c>
      <c r="F60" s="2"/>
      <c r="G60" s="2"/>
      <c r="H60" s="2"/>
      <c r="I60" s="2"/>
      <c r="J60" s="2"/>
      <c r="K60" s="51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customFormat="false" ht="13.5" hidden="false" customHeight="true" outlineLevel="0" collapsed="false">
      <c r="A61" s="45" t="s">
        <v>47</v>
      </c>
      <c r="B61" s="46" t="s">
        <v>65</v>
      </c>
      <c r="C61" s="46"/>
      <c r="D61" s="49" t="n">
        <v>0.01</v>
      </c>
      <c r="E61" s="48" t="n">
        <f aca="false">($E$46+$E$53)*D61</f>
        <v>27.001956072</v>
      </c>
      <c r="F61" s="2"/>
      <c r="G61" s="2"/>
      <c r="H61" s="2"/>
      <c r="I61" s="2"/>
      <c r="J61" s="2"/>
      <c r="K61" s="51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customFormat="false" ht="13.5" hidden="false" customHeight="true" outlineLevel="0" collapsed="false">
      <c r="A62" s="45" t="s">
        <v>49</v>
      </c>
      <c r="B62" s="46" t="s">
        <v>66</v>
      </c>
      <c r="C62" s="46"/>
      <c r="D62" s="49" t="n">
        <v>0.006</v>
      </c>
      <c r="E62" s="48" t="n">
        <f aca="false">($E$46+$E$53)*D62</f>
        <v>16.2011736432</v>
      </c>
      <c r="F62" s="2"/>
      <c r="G62" s="2"/>
      <c r="H62" s="2"/>
      <c r="I62" s="2"/>
      <c r="J62" s="2"/>
      <c r="K62" s="51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customFormat="false" ht="13.5" hidden="false" customHeight="true" outlineLevel="0" collapsed="false">
      <c r="A63" s="45" t="s">
        <v>67</v>
      </c>
      <c r="B63" s="46" t="s">
        <v>68</v>
      </c>
      <c r="C63" s="46"/>
      <c r="D63" s="49" t="n">
        <v>0.002</v>
      </c>
      <c r="E63" s="48" t="n">
        <f aca="false">($E$46+$E$53)*D63</f>
        <v>5.4003912144</v>
      </c>
      <c r="F63" s="2"/>
      <c r="G63" s="2"/>
      <c r="H63" s="2"/>
      <c r="I63" s="2"/>
      <c r="J63" s="2"/>
      <c r="K63" s="51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customFormat="false" ht="13.5" hidden="false" customHeight="true" outlineLevel="0" collapsed="false">
      <c r="A64" s="45" t="s">
        <v>69</v>
      </c>
      <c r="B64" s="46" t="s">
        <v>70</v>
      </c>
      <c r="C64" s="46"/>
      <c r="D64" s="49" t="n">
        <v>0.08</v>
      </c>
      <c r="E64" s="48" t="n">
        <f aca="false">($E$46+$E$53)*D64</f>
        <v>216.015648576</v>
      </c>
      <c r="F64" s="2"/>
      <c r="G64" s="2"/>
      <c r="H64" s="2"/>
      <c r="I64" s="2"/>
      <c r="J64" s="2"/>
      <c r="K64" s="51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customFormat="false" ht="13.5" hidden="false" customHeight="true" outlineLevel="0" collapsed="false">
      <c r="A65" s="54"/>
      <c r="B65" s="42" t="s">
        <v>51</v>
      </c>
      <c r="C65" s="42"/>
      <c r="D65" s="61" t="n">
        <f aca="false">SUM(D57:D64)</f>
        <v>0.3619</v>
      </c>
      <c r="E65" s="53" t="n">
        <f aca="false">SUM(E57:E64)</f>
        <v>977.20079024568</v>
      </c>
      <c r="F65" s="2"/>
      <c r="G65" s="2"/>
      <c r="H65" s="2"/>
      <c r="I65" s="2"/>
      <c r="J65" s="2"/>
      <c r="K65" s="51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customFormat="false" ht="13.5" hidden="false" customHeight="true" outlineLevel="0" collapsed="false">
      <c r="A66" s="4"/>
      <c r="B66" s="5"/>
      <c r="C66" s="5"/>
      <c r="D66" s="5"/>
      <c r="E66" s="62"/>
      <c r="F66" s="2"/>
      <c r="G66" s="2"/>
      <c r="H66" s="2"/>
      <c r="I66" s="2"/>
      <c r="J66" s="2"/>
      <c r="K66" s="51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customFormat="false" ht="13.5" hidden="false" customHeight="true" outlineLevel="0" collapsed="false">
      <c r="A67" s="4"/>
      <c r="B67" s="5" t="s">
        <v>71</v>
      </c>
      <c r="C67" s="5"/>
      <c r="D67" s="5"/>
      <c r="E67" s="6"/>
      <c r="F67" s="2"/>
      <c r="G67" s="2"/>
      <c r="H67" s="2"/>
      <c r="I67" s="2"/>
      <c r="J67" s="2"/>
      <c r="K67" s="51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customFormat="false" ht="13.5" hidden="false" customHeight="true" outlineLevel="0" collapsed="false">
      <c r="A68" s="41" t="s">
        <v>72</v>
      </c>
      <c r="B68" s="42" t="s">
        <v>73</v>
      </c>
      <c r="C68" s="42"/>
      <c r="D68" s="43" t="s">
        <v>37</v>
      </c>
      <c r="E68" s="41" t="s">
        <v>38</v>
      </c>
      <c r="F68" s="2"/>
      <c r="G68" s="2"/>
      <c r="H68" s="2"/>
      <c r="I68" s="2"/>
      <c r="J68" s="2"/>
      <c r="K68" s="51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customFormat="false" ht="13.5" hidden="false" customHeight="true" outlineLevel="0" collapsed="false">
      <c r="A69" s="45" t="s">
        <v>39</v>
      </c>
      <c r="B69" s="121" t="s">
        <v>177</v>
      </c>
      <c r="C69" s="46"/>
      <c r="D69" s="64" t="n">
        <f aca="false">E29</f>
        <v>4.5</v>
      </c>
      <c r="E69" s="48" t="n">
        <f aca="false">IF($E29=0,0,(($E27*2)*$E29)-(E40*0.06))</f>
        <v>93.6594</v>
      </c>
      <c r="F69" s="2"/>
      <c r="G69" s="2"/>
      <c r="H69" s="2"/>
      <c r="I69" s="2"/>
      <c r="J69" s="2"/>
      <c r="K69" s="51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customFormat="false" ht="13.5" hidden="false" customHeight="true" outlineLevel="0" collapsed="false">
      <c r="A70" s="45" t="s">
        <v>41</v>
      </c>
      <c r="B70" s="46" t="s">
        <v>201</v>
      </c>
      <c r="C70" s="46"/>
      <c r="D70" s="64" t="n">
        <f aca="false">E30</f>
        <v>22.55</v>
      </c>
      <c r="E70" s="48" t="n">
        <f aca="false">($E27*$E30)-($E27*$E30*0.01)</f>
        <v>491.139</v>
      </c>
      <c r="F70" s="2"/>
      <c r="G70" s="2"/>
      <c r="H70" s="2"/>
      <c r="I70" s="2"/>
      <c r="J70" s="2"/>
      <c r="K70" s="51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customFormat="false" ht="13.5" hidden="false" customHeight="true" outlineLevel="0" collapsed="false">
      <c r="A71" s="45" t="s">
        <v>43</v>
      </c>
      <c r="B71" s="46" t="s">
        <v>76</v>
      </c>
      <c r="C71" s="46"/>
      <c r="D71" s="71" t="n">
        <v>11</v>
      </c>
      <c r="E71" s="48" t="n">
        <f aca="false">D71</f>
        <v>11</v>
      </c>
      <c r="F71" s="2"/>
      <c r="G71" s="2"/>
      <c r="H71" s="2"/>
      <c r="I71" s="2"/>
      <c r="J71" s="2"/>
      <c r="K71" s="51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customFormat="false" ht="13.5" hidden="false" customHeight="true" outlineLevel="0" collapsed="false">
      <c r="A72" s="45" t="s">
        <v>45</v>
      </c>
      <c r="B72" s="46" t="s">
        <v>77</v>
      </c>
      <c r="C72" s="46"/>
      <c r="D72" s="72" t="n">
        <v>0</v>
      </c>
      <c r="E72" s="48" t="n">
        <f aca="false">D72</f>
        <v>0</v>
      </c>
      <c r="F72" s="2"/>
      <c r="G72" s="2"/>
      <c r="H72" s="2"/>
      <c r="I72" s="2"/>
      <c r="J72" s="2"/>
      <c r="K72" s="51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customFormat="false" ht="13.5" hidden="false" customHeight="true" outlineLevel="0" collapsed="false">
      <c r="A73" s="45" t="s">
        <v>47</v>
      </c>
      <c r="B73" s="46" t="s">
        <v>78</v>
      </c>
      <c r="C73" s="46"/>
      <c r="D73" s="49" t="n">
        <v>0.07</v>
      </c>
      <c r="E73" s="48" t="n">
        <f aca="false">E46*D73</f>
        <v>158.24991</v>
      </c>
      <c r="F73" s="2"/>
      <c r="G73" s="2"/>
      <c r="H73" s="2"/>
      <c r="I73" s="2"/>
      <c r="J73" s="2"/>
      <c r="K73" s="51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customFormat="false" ht="13.5" hidden="false" customHeight="true" outlineLevel="0" collapsed="false">
      <c r="A74" s="45" t="s">
        <v>49</v>
      </c>
      <c r="B74" s="46" t="s">
        <v>50</v>
      </c>
      <c r="C74" s="46"/>
      <c r="D74" s="49" t="n">
        <v>0</v>
      </c>
      <c r="E74" s="48" t="n">
        <v>0</v>
      </c>
      <c r="F74" s="2"/>
      <c r="G74" s="2"/>
      <c r="H74" s="2"/>
      <c r="I74" s="2"/>
      <c r="J74" s="2"/>
      <c r="K74" s="51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customFormat="false" ht="13.5" hidden="false" customHeight="true" outlineLevel="0" collapsed="false">
      <c r="A75" s="54"/>
      <c r="B75" s="42" t="s">
        <v>51</v>
      </c>
      <c r="C75" s="42"/>
      <c r="D75" s="52"/>
      <c r="E75" s="53" t="n">
        <f aca="false">SUM(E69:E74)</f>
        <v>754.04831</v>
      </c>
      <c r="F75" s="2"/>
      <c r="G75" s="2"/>
      <c r="H75" s="2"/>
      <c r="I75" s="2"/>
      <c r="J75" s="2"/>
      <c r="K75" s="51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customFormat="false" ht="13.5" hidden="false" customHeight="true" outlineLevel="0" collapsed="false">
      <c r="A76" s="4"/>
      <c r="B76" s="5"/>
      <c r="C76" s="5"/>
      <c r="D76" s="5"/>
      <c r="E76" s="6"/>
      <c r="F76" s="2"/>
      <c r="G76" s="2"/>
      <c r="H76" s="2"/>
      <c r="I76" s="2"/>
      <c r="J76" s="2"/>
      <c r="K76" s="51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customFormat="false" ht="13.5" hidden="false" customHeight="true" outlineLevel="0" collapsed="false">
      <c r="A77" s="5"/>
      <c r="B77" s="5" t="s">
        <v>80</v>
      </c>
      <c r="C77" s="5"/>
      <c r="D77" s="5"/>
      <c r="E77" s="5"/>
      <c r="F77" s="2"/>
      <c r="G77" s="2"/>
      <c r="H77" s="2"/>
      <c r="I77" s="2"/>
      <c r="J77" s="2"/>
      <c r="K77" s="51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customFormat="false" ht="13.5" hidden="false" customHeight="true" outlineLevel="0" collapsed="false">
      <c r="A78" s="41" t="n">
        <v>2</v>
      </c>
      <c r="B78" s="42" t="s">
        <v>81</v>
      </c>
      <c r="C78" s="42"/>
      <c r="D78" s="43" t="s">
        <v>37</v>
      </c>
      <c r="E78" s="44" t="s">
        <v>38</v>
      </c>
      <c r="F78" s="2"/>
      <c r="G78" s="2"/>
      <c r="H78" s="2"/>
      <c r="I78" s="2"/>
      <c r="J78" s="2"/>
      <c r="K78" s="51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customFormat="false" ht="13.5" hidden="false" customHeight="true" outlineLevel="0" collapsed="false">
      <c r="A79" s="45" t="s">
        <v>54</v>
      </c>
      <c r="B79" s="46" t="s">
        <v>55</v>
      </c>
      <c r="C79" s="46"/>
      <c r="D79" s="47"/>
      <c r="E79" s="48" t="n">
        <f aca="false">E53</f>
        <v>439.4826072</v>
      </c>
      <c r="F79" s="2"/>
      <c r="G79" s="2"/>
      <c r="H79" s="2"/>
      <c r="I79" s="2"/>
      <c r="J79" s="2"/>
      <c r="K79" s="51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customFormat="false" ht="13.5" hidden="false" customHeight="true" outlineLevel="0" collapsed="false">
      <c r="A80" s="45" t="s">
        <v>59</v>
      </c>
      <c r="B80" s="46" t="s">
        <v>60</v>
      </c>
      <c r="C80" s="46"/>
      <c r="D80" s="47"/>
      <c r="E80" s="48" t="n">
        <f aca="false">E65</f>
        <v>977.2007902</v>
      </c>
      <c r="F80" s="2"/>
      <c r="G80" s="2"/>
      <c r="H80" s="2"/>
      <c r="I80" s="2"/>
      <c r="J80" s="2"/>
      <c r="K80" s="51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customFormat="false" ht="13.5" hidden="false" customHeight="true" outlineLevel="0" collapsed="false">
      <c r="A81" s="45" t="s">
        <v>72</v>
      </c>
      <c r="B81" s="46" t="s">
        <v>73</v>
      </c>
      <c r="C81" s="46"/>
      <c r="D81" s="47"/>
      <c r="E81" s="48" t="n">
        <f aca="false">E75</f>
        <v>754.04831</v>
      </c>
      <c r="F81" s="2"/>
      <c r="G81" s="2"/>
      <c r="H81" s="2"/>
      <c r="I81" s="2"/>
      <c r="J81" s="2"/>
      <c r="K81" s="51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customFormat="false" ht="13.5" hidden="false" customHeight="true" outlineLevel="0" collapsed="false">
      <c r="A82" s="77"/>
      <c r="B82" s="42" t="s">
        <v>51</v>
      </c>
      <c r="C82" s="42"/>
      <c r="D82" s="59"/>
      <c r="E82" s="53" t="n">
        <f aca="false">SUM(E79:E81)</f>
        <v>2170.731707</v>
      </c>
      <c r="F82" s="2"/>
      <c r="G82" s="2"/>
      <c r="H82" s="2"/>
      <c r="I82" s="2"/>
      <c r="J82" s="2"/>
      <c r="K82" s="51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customFormat="false" ht="13.5" hidden="false" customHeight="true" outlineLevel="0" collapsed="false">
      <c r="A83" s="5"/>
      <c r="B83" s="5"/>
      <c r="C83" s="5"/>
      <c r="D83" s="5"/>
      <c r="E83" s="5"/>
      <c r="F83" s="2"/>
      <c r="G83" s="2"/>
      <c r="H83" s="2"/>
      <c r="I83" s="2"/>
      <c r="J83" s="2"/>
      <c r="K83" s="51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customFormat="false" ht="13.5" hidden="false" customHeight="true" outlineLevel="0" collapsed="false">
      <c r="A84" s="4"/>
      <c r="B84" s="5" t="s">
        <v>82</v>
      </c>
      <c r="C84" s="5"/>
      <c r="D84" s="6"/>
      <c r="E84" s="7"/>
      <c r="F84" s="2"/>
      <c r="G84" s="2"/>
      <c r="H84" s="2"/>
      <c r="I84" s="2"/>
      <c r="J84" s="2"/>
      <c r="K84" s="51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customFormat="false" ht="13.5" hidden="false" customHeight="true" outlineLevel="0" collapsed="false">
      <c r="A85" s="41" t="n">
        <v>3</v>
      </c>
      <c r="B85" s="42" t="s">
        <v>83</v>
      </c>
      <c r="C85" s="42"/>
      <c r="D85" s="43" t="s">
        <v>37</v>
      </c>
      <c r="E85" s="41" t="s">
        <v>38</v>
      </c>
      <c r="F85" s="2"/>
      <c r="G85" s="2"/>
      <c r="H85" s="2"/>
      <c r="I85" s="2"/>
      <c r="J85" s="2"/>
      <c r="K85" s="51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customFormat="false" ht="13.5" hidden="false" customHeight="true" outlineLevel="0" collapsed="false">
      <c r="A86" s="55" t="s">
        <v>39</v>
      </c>
      <c r="B86" s="46" t="s">
        <v>84</v>
      </c>
      <c r="C86" s="46"/>
      <c r="D86" s="49" t="n">
        <v>0.0042</v>
      </c>
      <c r="E86" s="48" t="n">
        <f aca="false">(E$46+E$53)*$D86</f>
        <v>11.34082155024</v>
      </c>
      <c r="F86" s="2"/>
      <c r="G86" s="2"/>
      <c r="H86" s="2"/>
      <c r="I86" s="2"/>
      <c r="J86" s="2"/>
      <c r="K86" s="51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customFormat="false" ht="13.5" hidden="false" customHeight="true" outlineLevel="0" collapsed="false">
      <c r="A87" s="55" t="s">
        <v>41</v>
      </c>
      <c r="B87" s="46" t="s">
        <v>85</v>
      </c>
      <c r="C87" s="46"/>
      <c r="D87" s="49" t="n">
        <v>0.000333</v>
      </c>
      <c r="E87" s="48" t="n">
        <f aca="false">(E$46+E$53)*$D87</f>
        <v>0.8991651371976</v>
      </c>
      <c r="F87" s="2"/>
      <c r="G87" s="2"/>
      <c r="H87" s="2"/>
      <c r="I87" s="2"/>
      <c r="J87" s="2"/>
      <c r="K87" s="51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customFormat="false" ht="13.5" hidden="false" customHeight="true" outlineLevel="0" collapsed="false">
      <c r="A88" s="55" t="s">
        <v>43</v>
      </c>
      <c r="B88" s="78" t="s">
        <v>86</v>
      </c>
      <c r="C88" s="78"/>
      <c r="D88" s="49" t="n">
        <v>0.02</v>
      </c>
      <c r="E88" s="48" t="n">
        <f aca="false">(E$46+E$53)*$D88</f>
        <v>54.003912144</v>
      </c>
      <c r="F88" s="2"/>
      <c r="G88" s="2"/>
      <c r="H88" s="2"/>
      <c r="I88" s="2"/>
      <c r="J88" s="2"/>
      <c r="K88" s="51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customFormat="false" ht="13.5" hidden="false" customHeight="true" outlineLevel="0" collapsed="false">
      <c r="A89" s="55" t="s">
        <v>45</v>
      </c>
      <c r="B89" s="46" t="s">
        <v>87</v>
      </c>
      <c r="C89" s="46"/>
      <c r="D89" s="49" t="n">
        <v>0.0194</v>
      </c>
      <c r="E89" s="48" t="n">
        <f aca="false">(E$46+E$53)*$D89</f>
        <v>52.38379477968</v>
      </c>
      <c r="F89" s="2"/>
      <c r="G89" s="2"/>
      <c r="H89" s="2"/>
      <c r="I89" s="2"/>
      <c r="J89" s="2"/>
      <c r="K89" s="51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customFormat="false" ht="13.5" hidden="false" customHeight="true" outlineLevel="0" collapsed="false">
      <c r="A90" s="55" t="s">
        <v>47</v>
      </c>
      <c r="B90" s="79" t="s">
        <v>88</v>
      </c>
      <c r="C90" s="46"/>
      <c r="D90" s="80" t="n">
        <f aca="false">D89*D65</f>
        <v>0.00702086</v>
      </c>
      <c r="E90" s="48" t="n">
        <f aca="false">(E$46+E$53)*$D90</f>
        <v>18.9576953307662</v>
      </c>
      <c r="F90" s="2"/>
      <c r="G90" s="2"/>
      <c r="H90" s="2"/>
      <c r="I90" s="2"/>
      <c r="J90" s="2"/>
      <c r="K90" s="51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customFormat="false" ht="13.5" hidden="false" customHeight="true" outlineLevel="0" collapsed="false">
      <c r="A91" s="55" t="s">
        <v>49</v>
      </c>
      <c r="B91" s="46" t="s">
        <v>89</v>
      </c>
      <c r="C91" s="46"/>
      <c r="D91" s="49" t="n">
        <v>0.02</v>
      </c>
      <c r="E91" s="48" t="n">
        <f aca="false">(E$46+E$53)*$D91</f>
        <v>54.003912144</v>
      </c>
      <c r="F91" s="2"/>
      <c r="G91" s="2"/>
      <c r="H91" s="2"/>
      <c r="I91" s="2"/>
      <c r="J91" s="2"/>
      <c r="K91" s="51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customFormat="false" ht="13.5" hidden="false" customHeight="true" outlineLevel="0" collapsed="false">
      <c r="A92" s="41"/>
      <c r="B92" s="42" t="s">
        <v>51</v>
      </c>
      <c r="C92" s="42"/>
      <c r="D92" s="61" t="n">
        <f aca="false">SUM(D86:D91)</f>
        <v>0.07095386</v>
      </c>
      <c r="E92" s="81" t="n">
        <f aca="false">SUM(E86:E91)</f>
        <v>191.589301085884</v>
      </c>
      <c r="F92" s="2"/>
      <c r="G92" s="2"/>
      <c r="H92" s="2"/>
      <c r="I92" s="2"/>
      <c r="J92" s="2"/>
      <c r="K92" s="51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customFormat="false" ht="13.5" hidden="false" customHeight="true" outlineLevel="0" collapsed="false">
      <c r="A93" s="5"/>
      <c r="B93" s="5"/>
      <c r="C93" s="5"/>
      <c r="D93" s="5"/>
      <c r="E93" s="5"/>
      <c r="F93" s="2"/>
      <c r="G93" s="2"/>
      <c r="H93" s="2"/>
      <c r="I93" s="2"/>
      <c r="J93" s="2"/>
      <c r="K93" s="51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customFormat="false" ht="13.5" hidden="false" customHeight="true" outlineLevel="0" collapsed="false">
      <c r="A94" s="5"/>
      <c r="B94" s="5" t="s">
        <v>90</v>
      </c>
      <c r="C94" s="5"/>
      <c r="D94" s="5"/>
      <c r="E94" s="5"/>
      <c r="F94" s="2"/>
      <c r="G94" s="2"/>
      <c r="H94" s="2"/>
      <c r="I94" s="2"/>
      <c r="J94" s="2"/>
      <c r="K94" s="51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customFormat="false" ht="13.5" hidden="false" customHeight="true" outlineLevel="0" collapsed="false">
      <c r="A95" s="5"/>
      <c r="B95" s="5" t="s">
        <v>91</v>
      </c>
      <c r="C95" s="5"/>
      <c r="D95" s="5"/>
      <c r="E95" s="5"/>
      <c r="F95" s="2"/>
      <c r="G95" s="2"/>
      <c r="H95" s="2"/>
      <c r="I95" s="2"/>
      <c r="J95" s="2"/>
      <c r="K95" s="51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customFormat="false" ht="13.5" hidden="false" customHeight="true" outlineLevel="0" collapsed="false">
      <c r="A96" s="82" t="s">
        <v>92</v>
      </c>
      <c r="B96" s="42" t="s">
        <v>93</v>
      </c>
      <c r="C96" s="42"/>
      <c r="D96" s="43" t="s">
        <v>37</v>
      </c>
      <c r="E96" s="83" t="s">
        <v>38</v>
      </c>
      <c r="F96" s="2"/>
      <c r="G96" s="2"/>
      <c r="H96" s="2"/>
      <c r="I96" s="2"/>
      <c r="J96" s="2"/>
      <c r="K96" s="51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customFormat="false" ht="13.5" hidden="false" customHeight="true" outlineLevel="0" collapsed="false">
      <c r="A97" s="55" t="s">
        <v>39</v>
      </c>
      <c r="B97" s="46" t="s">
        <v>94</v>
      </c>
      <c r="C97" s="46"/>
      <c r="D97" s="49" t="n">
        <v>0.0162</v>
      </c>
      <c r="E97" s="48" t="n">
        <f aca="false">E46*D97</f>
        <v>36.6235506</v>
      </c>
      <c r="F97" s="2"/>
      <c r="G97" s="2"/>
      <c r="H97" s="2"/>
      <c r="I97" s="2"/>
      <c r="J97" s="2"/>
      <c r="K97" s="51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customFormat="false" ht="13.5" hidden="false" customHeight="true" outlineLevel="0" collapsed="false">
      <c r="A98" s="55" t="s">
        <v>41</v>
      </c>
      <c r="B98" s="46" t="s">
        <v>95</v>
      </c>
      <c r="C98" s="46"/>
      <c r="D98" s="49" t="n">
        <v>0.0167</v>
      </c>
      <c r="E98" s="48" t="n">
        <f aca="false">E46*D98</f>
        <v>37.7539071</v>
      </c>
      <c r="F98" s="2"/>
      <c r="G98" s="2"/>
      <c r="H98" s="2"/>
      <c r="I98" s="2"/>
      <c r="J98" s="2"/>
      <c r="K98" s="51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customFormat="false" ht="13.5" hidden="false" customHeight="true" outlineLevel="0" collapsed="false">
      <c r="A99" s="55" t="s">
        <v>43</v>
      </c>
      <c r="B99" s="46" t="s">
        <v>96</v>
      </c>
      <c r="C99" s="46"/>
      <c r="D99" s="49" t="n">
        <v>0.0002</v>
      </c>
      <c r="E99" s="48" t="n">
        <f aca="false">E46*D99</f>
        <v>0.4521426</v>
      </c>
      <c r="F99" s="2"/>
      <c r="G99" s="2"/>
      <c r="H99" s="2"/>
      <c r="I99" s="2"/>
      <c r="J99" s="2"/>
      <c r="K99" s="51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customFormat="false" ht="13.5" hidden="false" customHeight="true" outlineLevel="0" collapsed="false">
      <c r="A100" s="55" t="s">
        <v>45</v>
      </c>
      <c r="B100" s="46" t="s">
        <v>97</v>
      </c>
      <c r="C100" s="46"/>
      <c r="D100" s="49" t="n">
        <v>0.0003</v>
      </c>
      <c r="E100" s="48" t="n">
        <f aca="false">E46*D100</f>
        <v>0.6782139</v>
      </c>
      <c r="F100" s="2"/>
      <c r="G100" s="2"/>
      <c r="H100" s="2"/>
      <c r="I100" s="2"/>
      <c r="J100" s="2"/>
      <c r="K100" s="51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customFormat="false" ht="13.5" hidden="false" customHeight="true" outlineLevel="0" collapsed="false">
      <c r="A101" s="55" t="s">
        <v>47</v>
      </c>
      <c r="B101" s="46" t="s">
        <v>98</v>
      </c>
      <c r="C101" s="46"/>
      <c r="D101" s="49" t="n">
        <v>0.0007</v>
      </c>
      <c r="E101" s="48" t="n">
        <f aca="false">E46*D101</f>
        <v>1.5824991</v>
      </c>
      <c r="F101" s="2"/>
      <c r="G101" s="2"/>
      <c r="H101" s="2"/>
      <c r="I101" s="2"/>
      <c r="J101" s="2"/>
      <c r="K101" s="51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customFormat="false" ht="13.5" hidden="false" customHeight="true" outlineLevel="0" collapsed="false">
      <c r="A102" s="55" t="s">
        <v>49</v>
      </c>
      <c r="B102" s="46" t="s">
        <v>99</v>
      </c>
      <c r="C102" s="46"/>
      <c r="D102" s="49" t="n">
        <v>0</v>
      </c>
      <c r="E102" s="48" t="n">
        <f aca="false">E46*D102</f>
        <v>0</v>
      </c>
      <c r="F102" s="2"/>
      <c r="G102" s="2"/>
      <c r="H102" s="2"/>
      <c r="I102" s="2"/>
      <c r="J102" s="2"/>
      <c r="K102" s="51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customFormat="false" ht="13.5" hidden="false" customHeight="true" outlineLevel="0" collapsed="false">
      <c r="A103" s="54"/>
      <c r="B103" s="42" t="s">
        <v>51</v>
      </c>
      <c r="C103" s="42"/>
      <c r="D103" s="61" t="n">
        <f aca="false">SUM(D95:D102)</f>
        <v>0.0341</v>
      </c>
      <c r="E103" s="81" t="n">
        <f aca="false">SUM(E97:E102)</f>
        <v>77.0903133</v>
      </c>
      <c r="F103" s="2"/>
      <c r="G103" s="2"/>
      <c r="H103" s="2"/>
      <c r="I103" s="2"/>
      <c r="J103" s="2"/>
      <c r="K103" s="51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customFormat="false" ht="13.5" hidden="false" customHeight="true" outlineLevel="0" collapsed="false">
      <c r="A104" s="5"/>
      <c r="B104" s="5"/>
      <c r="C104" s="5"/>
      <c r="D104" s="5"/>
      <c r="E104" s="5"/>
      <c r="F104" s="2"/>
      <c r="G104" s="2"/>
      <c r="H104" s="2"/>
      <c r="I104" s="2"/>
      <c r="J104" s="2"/>
      <c r="K104" s="51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customFormat="false" ht="13.5" hidden="false" customHeight="true" outlineLevel="0" collapsed="false">
      <c r="A105" s="4"/>
      <c r="B105" s="84" t="s">
        <v>100</v>
      </c>
      <c r="C105" s="84"/>
      <c r="D105" s="6"/>
      <c r="E105" s="5"/>
      <c r="F105" s="2"/>
      <c r="G105" s="2"/>
      <c r="H105" s="2"/>
      <c r="I105" s="2"/>
      <c r="J105" s="2"/>
      <c r="K105" s="51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customFormat="false" ht="13.5" hidden="false" customHeight="true" outlineLevel="0" collapsed="false">
      <c r="A106" s="41" t="s">
        <v>101</v>
      </c>
      <c r="B106" s="42" t="s">
        <v>102</v>
      </c>
      <c r="C106" s="42"/>
      <c r="D106" s="43" t="s">
        <v>37</v>
      </c>
      <c r="E106" s="41" t="s">
        <v>38</v>
      </c>
      <c r="F106" s="2"/>
      <c r="G106" s="2"/>
      <c r="H106" s="2"/>
      <c r="I106" s="2"/>
      <c r="J106" s="2"/>
      <c r="K106" s="51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customFormat="false" ht="13.5" hidden="false" customHeight="true" outlineLevel="0" collapsed="false">
      <c r="A107" s="45" t="s">
        <v>39</v>
      </c>
      <c r="B107" s="46" t="s">
        <v>103</v>
      </c>
      <c r="C107" s="46"/>
      <c r="D107" s="62" t="n">
        <v>0</v>
      </c>
      <c r="E107" s="48" t="n">
        <f aca="false">E46*D107</f>
        <v>0</v>
      </c>
      <c r="F107" s="2"/>
      <c r="G107" s="2"/>
      <c r="H107" s="2"/>
      <c r="I107" s="2"/>
      <c r="J107" s="2"/>
      <c r="K107" s="51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customFormat="false" ht="13.5" hidden="false" customHeight="true" outlineLevel="0" collapsed="false">
      <c r="A108" s="41"/>
      <c r="B108" s="42" t="s">
        <v>51</v>
      </c>
      <c r="C108" s="42"/>
      <c r="D108" s="53"/>
      <c r="E108" s="53" t="n">
        <f aca="false">SUM(E107)</f>
        <v>0</v>
      </c>
      <c r="F108" s="2"/>
      <c r="G108" s="2"/>
      <c r="H108" s="2"/>
      <c r="I108" s="2"/>
      <c r="J108" s="2"/>
      <c r="K108" s="51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customFormat="false" ht="13.5" hidden="false" customHeight="true" outlineLevel="0" collapsed="false">
      <c r="A109" s="5"/>
      <c r="B109" s="5"/>
      <c r="C109" s="5"/>
      <c r="D109" s="5"/>
      <c r="E109" s="5"/>
      <c r="F109" s="2"/>
      <c r="G109" s="2"/>
      <c r="H109" s="2"/>
      <c r="I109" s="2"/>
      <c r="J109" s="2"/>
      <c r="K109" s="51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customFormat="false" ht="13.5" hidden="false" customHeight="true" outlineLevel="0" collapsed="false">
      <c r="A110" s="4"/>
      <c r="B110" s="5" t="s">
        <v>104</v>
      </c>
      <c r="C110" s="5"/>
      <c r="D110" s="6"/>
      <c r="E110" s="5"/>
      <c r="F110" s="2"/>
      <c r="G110" s="2"/>
      <c r="H110" s="2"/>
      <c r="I110" s="2"/>
      <c r="J110" s="2"/>
      <c r="K110" s="51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customFormat="false" ht="13.5" hidden="false" customHeight="true" outlineLevel="0" collapsed="false">
      <c r="A111" s="41" t="n">
        <v>4</v>
      </c>
      <c r="B111" s="42" t="s">
        <v>105</v>
      </c>
      <c r="C111" s="42"/>
      <c r="D111" s="43" t="s">
        <v>37</v>
      </c>
      <c r="E111" s="44" t="s">
        <v>38</v>
      </c>
      <c r="F111" s="2"/>
      <c r="G111" s="2"/>
      <c r="H111" s="2"/>
      <c r="I111" s="2"/>
      <c r="J111" s="2"/>
      <c r="K111" s="51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customFormat="false" ht="13.5" hidden="false" customHeight="true" outlineLevel="0" collapsed="false">
      <c r="A112" s="45" t="s">
        <v>92</v>
      </c>
      <c r="B112" s="46" t="s">
        <v>106</v>
      </c>
      <c r="C112" s="46"/>
      <c r="D112" s="47"/>
      <c r="E112" s="48" t="n">
        <f aca="false">E103</f>
        <v>77.0903133</v>
      </c>
      <c r="F112" s="2"/>
      <c r="G112" s="2"/>
      <c r="H112" s="2"/>
      <c r="I112" s="2"/>
      <c r="J112" s="2"/>
      <c r="K112" s="51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customFormat="false" ht="13.5" hidden="false" customHeight="true" outlineLevel="0" collapsed="false">
      <c r="A113" s="45" t="s">
        <v>101</v>
      </c>
      <c r="B113" s="46" t="s">
        <v>102</v>
      </c>
      <c r="C113" s="46"/>
      <c r="D113" s="47"/>
      <c r="E113" s="48" t="n">
        <f aca="false">E108</f>
        <v>0</v>
      </c>
      <c r="F113" s="2"/>
      <c r="G113" s="2"/>
      <c r="H113" s="2"/>
      <c r="I113" s="2"/>
      <c r="J113" s="2"/>
      <c r="K113" s="51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customFormat="false" ht="13.5" hidden="false" customHeight="true" outlineLevel="0" collapsed="false">
      <c r="A114" s="77"/>
      <c r="B114" s="42" t="s">
        <v>51</v>
      </c>
      <c r="C114" s="42"/>
      <c r="D114" s="59"/>
      <c r="E114" s="53" t="n">
        <f aca="false">SUM(E112:E113)</f>
        <v>77.0903133</v>
      </c>
      <c r="F114" s="2"/>
      <c r="G114" s="2"/>
      <c r="H114" s="2"/>
      <c r="I114" s="2"/>
      <c r="J114" s="2"/>
      <c r="K114" s="51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customFormat="false" ht="13.5" hidden="false" customHeight="true" outlineLevel="0" collapsed="false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51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customFormat="false" ht="13.5" hidden="false" customHeight="true" outlineLevel="0" collapsed="false">
      <c r="A116" s="4"/>
      <c r="B116" s="5" t="s">
        <v>107</v>
      </c>
      <c r="C116" s="5"/>
      <c r="D116" s="6"/>
      <c r="E116" s="5"/>
      <c r="F116" s="2"/>
      <c r="G116" s="2"/>
      <c r="H116" s="2"/>
      <c r="I116" s="2"/>
      <c r="J116" s="2"/>
      <c r="K116" s="51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customFormat="false" ht="13.5" hidden="false" customHeight="true" outlineLevel="0" collapsed="false">
      <c r="A117" s="41" t="n">
        <v>5</v>
      </c>
      <c r="B117" s="42" t="s">
        <v>108</v>
      </c>
      <c r="C117" s="42"/>
      <c r="D117" s="43" t="s">
        <v>37</v>
      </c>
      <c r="E117" s="44" t="s">
        <v>38</v>
      </c>
      <c r="F117" s="2"/>
      <c r="G117" s="2"/>
      <c r="H117" s="2"/>
      <c r="I117" s="2"/>
      <c r="J117" s="2"/>
      <c r="K117" s="51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customFormat="false" ht="13.5" hidden="false" customHeight="true" outlineLevel="0" collapsed="false">
      <c r="A118" s="45" t="s">
        <v>39</v>
      </c>
      <c r="B118" s="46" t="s">
        <v>109</v>
      </c>
      <c r="C118" s="46"/>
      <c r="D118" s="49"/>
      <c r="E118" s="85" t="n">
        <v>54.49</v>
      </c>
      <c r="F118" s="2"/>
      <c r="G118" s="2"/>
      <c r="H118" s="2"/>
      <c r="I118" s="2"/>
      <c r="J118" s="2"/>
      <c r="K118" s="51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customFormat="false" ht="13.5" hidden="false" customHeight="true" outlineLevel="0" collapsed="false">
      <c r="A119" s="45" t="s">
        <v>41</v>
      </c>
      <c r="B119" s="46" t="s">
        <v>110</v>
      </c>
      <c r="C119" s="46"/>
      <c r="D119" s="49"/>
      <c r="E119" s="85" t="n">
        <v>0</v>
      </c>
      <c r="F119" s="2"/>
      <c r="G119" s="2"/>
      <c r="H119" s="2"/>
      <c r="I119" s="2"/>
      <c r="J119" s="2"/>
      <c r="K119" s="51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customFormat="false" ht="13.5" hidden="false" customHeight="true" outlineLevel="0" collapsed="false">
      <c r="A120" s="45" t="s">
        <v>43</v>
      </c>
      <c r="B120" s="46" t="s">
        <v>111</v>
      </c>
      <c r="C120" s="46"/>
      <c r="D120" s="49"/>
      <c r="E120" s="86" t="n">
        <v>0</v>
      </c>
      <c r="F120" s="2"/>
      <c r="G120" s="2"/>
      <c r="H120" s="2"/>
      <c r="I120" s="2"/>
      <c r="J120" s="2"/>
      <c r="K120" s="51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customFormat="false" ht="13.5" hidden="false" customHeight="true" outlineLevel="0" collapsed="false">
      <c r="A121" s="45" t="s">
        <v>45</v>
      </c>
      <c r="B121" s="46" t="s">
        <v>112</v>
      </c>
      <c r="C121" s="46"/>
      <c r="D121" s="49"/>
      <c r="E121" s="85" t="n">
        <v>69.05</v>
      </c>
      <c r="F121" s="2"/>
      <c r="G121" s="2"/>
      <c r="H121" s="2"/>
      <c r="I121" s="2"/>
      <c r="J121" s="2"/>
      <c r="K121" s="51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customFormat="false" ht="13.5" hidden="false" customHeight="true" outlineLevel="0" collapsed="false">
      <c r="A122" s="54"/>
      <c r="B122" s="42" t="s">
        <v>113</v>
      </c>
      <c r="C122" s="42"/>
      <c r="D122" s="52"/>
      <c r="E122" s="53" t="n">
        <f aca="false">SUM(E118:E121)</f>
        <v>123.54</v>
      </c>
      <c r="F122" s="2"/>
      <c r="G122" s="2"/>
      <c r="H122" s="2"/>
      <c r="I122" s="2"/>
      <c r="J122" s="2"/>
      <c r="K122" s="51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customFormat="false" ht="13.5" hidden="false" customHeight="true" outlineLevel="0" collapsed="false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51"/>
      <c r="L123" s="51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customFormat="false" ht="13.5" hidden="false" customHeight="true" outlineLevel="0" collapsed="false">
      <c r="A124" s="4"/>
      <c r="B124" s="5" t="s">
        <v>114</v>
      </c>
      <c r="C124" s="5"/>
      <c r="D124" s="6"/>
      <c r="E124" s="5"/>
      <c r="F124" s="2"/>
      <c r="G124" s="2"/>
      <c r="H124" s="2"/>
      <c r="I124" s="2"/>
      <c r="J124" s="2"/>
      <c r="K124" s="2"/>
      <c r="L124" s="51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customFormat="false" ht="13.5" hidden="false" customHeight="true" outlineLevel="0" collapsed="false">
      <c r="A125" s="82" t="n">
        <v>6</v>
      </c>
      <c r="B125" s="42" t="s">
        <v>115</v>
      </c>
      <c r="C125" s="42"/>
      <c r="D125" s="43" t="s">
        <v>37</v>
      </c>
      <c r="E125" s="44" t="s">
        <v>38</v>
      </c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customFormat="false" ht="13.5" hidden="false" customHeight="true" outlineLevel="0" collapsed="false">
      <c r="A126" s="45" t="s">
        <v>39</v>
      </c>
      <c r="B126" s="46" t="s">
        <v>116</v>
      </c>
      <c r="C126" s="46"/>
      <c r="D126" s="49"/>
      <c r="E126" s="48" t="n">
        <f aca="false">(E46+E82+E92+E114+E122)*E127</f>
        <v>179.440312755555</v>
      </c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customFormat="false" ht="13.5" hidden="false" customHeight="true" outlineLevel="0" collapsed="false">
      <c r="A127" s="87" t="s">
        <v>117</v>
      </c>
      <c r="B127" s="88" t="s">
        <v>118</v>
      </c>
      <c r="C127" s="88"/>
      <c r="D127" s="49"/>
      <c r="E127" s="60" t="n">
        <v>0.0372</v>
      </c>
      <c r="F127" s="2"/>
      <c r="G127" s="2"/>
      <c r="H127" s="2"/>
      <c r="I127" s="89"/>
      <c r="J127" s="89"/>
      <c r="K127" s="89"/>
      <c r="L127" s="89"/>
      <c r="M127" s="89"/>
      <c r="N127" s="89"/>
      <c r="O127" s="89"/>
      <c r="P127" s="89"/>
      <c r="Q127" s="89"/>
      <c r="R127" s="89"/>
      <c r="S127" s="89"/>
      <c r="T127" s="89"/>
      <c r="U127" s="89"/>
      <c r="V127" s="89"/>
      <c r="W127" s="89"/>
      <c r="X127" s="89"/>
      <c r="Y127" s="89"/>
      <c r="Z127" s="89"/>
    </row>
    <row r="128" customFormat="false" ht="13.5" hidden="false" customHeight="true" outlineLevel="0" collapsed="false">
      <c r="A128" s="45" t="s">
        <v>41</v>
      </c>
      <c r="B128" s="46" t="s">
        <v>119</v>
      </c>
      <c r="C128" s="46"/>
      <c r="D128" s="49"/>
      <c r="E128" s="48" t="n">
        <f aca="false">(E46+E82+E92+E114+E122+E126)*E129</f>
        <v>174.108041268122</v>
      </c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customFormat="false" ht="13.5" hidden="false" customHeight="true" outlineLevel="0" collapsed="false">
      <c r="A129" s="45" t="s">
        <v>120</v>
      </c>
      <c r="B129" s="46" t="s">
        <v>121</v>
      </c>
      <c r="C129" s="46"/>
      <c r="D129" s="49"/>
      <c r="E129" s="60" t="n">
        <v>0.0348</v>
      </c>
      <c r="F129" s="2"/>
      <c r="G129" s="2"/>
      <c r="H129" s="2"/>
      <c r="I129" s="2"/>
      <c r="J129" s="89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customFormat="false" ht="13.5" hidden="false" customHeight="true" outlineLevel="0" collapsed="false">
      <c r="A130" s="45" t="s">
        <v>43</v>
      </c>
      <c r="B130" s="46" t="s">
        <v>122</v>
      </c>
      <c r="C130" s="46"/>
      <c r="D130" s="49" t="n">
        <f aca="false">SUM(D131:D133)</f>
        <v>0.0665</v>
      </c>
      <c r="E130" s="48" t="n">
        <f aca="false">SUM(E131:E133)</f>
        <v>368.8105440972</v>
      </c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customFormat="false" ht="13.5" hidden="false" customHeight="true" outlineLevel="0" collapsed="false">
      <c r="A131" s="45" t="s">
        <v>123</v>
      </c>
      <c r="B131" s="46" t="s">
        <v>124</v>
      </c>
      <c r="C131" s="46"/>
      <c r="D131" s="49" t="n">
        <v>0.0365</v>
      </c>
      <c r="E131" s="48" t="n">
        <f aca="false">((E46+E82+E92+E114+E122+E126+E128)/(1-D130))*D131</f>
        <v>202.429847511997</v>
      </c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customFormat="false" ht="13.5" hidden="false" customHeight="true" outlineLevel="0" collapsed="false">
      <c r="A132" s="45" t="s">
        <v>125</v>
      </c>
      <c r="B132" s="46" t="s">
        <v>126</v>
      </c>
      <c r="C132" s="46"/>
      <c r="D132" s="49" t="n">
        <v>0</v>
      </c>
      <c r="E132" s="48" t="n">
        <f aca="false">(E46+E82+E92+E114+E122+E126+E128)*D132</f>
        <v>0</v>
      </c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customFormat="false" ht="13.5" hidden="false" customHeight="true" outlineLevel="0" collapsed="false">
      <c r="A133" s="45" t="s">
        <v>127</v>
      </c>
      <c r="B133" s="46" t="s">
        <v>128</v>
      </c>
      <c r="C133" s="46"/>
      <c r="D133" s="49" t="n">
        <v>0.03</v>
      </c>
      <c r="E133" s="48" t="n">
        <f aca="false">((E46+E82+E92+E114+E122+E126+E128)/(1-D130))*D133</f>
        <v>166.380696585203</v>
      </c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customFormat="false" ht="13.5" hidden="false" customHeight="true" outlineLevel="0" collapsed="false">
      <c r="A134" s="41"/>
      <c r="B134" s="42" t="s">
        <v>51</v>
      </c>
      <c r="C134" s="42"/>
      <c r="D134" s="90" t="n">
        <f aca="false">SUM(D131:D133)</f>
        <v>0.0665</v>
      </c>
      <c r="E134" s="81" t="n">
        <f aca="false">SUM(E126:E130)</f>
        <v>722.430898120877</v>
      </c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customFormat="false" ht="13.5" hidden="false" customHeight="true" outlineLevel="0" collapsed="false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customFormat="false" ht="13.5" hidden="false" customHeight="true" outlineLevel="0" collapsed="false">
      <c r="A136" s="3" t="s">
        <v>129</v>
      </c>
      <c r="B136" s="3"/>
      <c r="C136" s="3"/>
      <c r="D136" s="3"/>
      <c r="E136" s="3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customFormat="false" ht="13.5" hidden="false" customHeight="true" outlineLevel="0" collapsed="false">
      <c r="A137" s="4"/>
      <c r="B137" s="91"/>
      <c r="C137" s="91"/>
      <c r="D137" s="91"/>
      <c r="E137" s="6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customFormat="false" ht="13.5" hidden="false" customHeight="true" outlineLevel="0" collapsed="false">
      <c r="A138" s="92"/>
      <c r="B138" s="42" t="s">
        <v>130</v>
      </c>
      <c r="C138" s="42"/>
      <c r="D138" s="82"/>
      <c r="E138" s="43" t="s">
        <v>131</v>
      </c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customFormat="false" ht="13.5" hidden="false" customHeight="true" outlineLevel="0" collapsed="false">
      <c r="A139" s="93" t="s">
        <v>39</v>
      </c>
      <c r="B139" s="46" t="s">
        <v>35</v>
      </c>
      <c r="C139" s="46"/>
      <c r="D139" s="94"/>
      <c r="E139" s="48" t="n">
        <f aca="false">E46</f>
        <v>2260.713</v>
      </c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customFormat="false" ht="13.5" hidden="false" customHeight="true" outlineLevel="0" collapsed="false">
      <c r="A140" s="93" t="s">
        <v>41</v>
      </c>
      <c r="B140" s="46" t="s">
        <v>52</v>
      </c>
      <c r="C140" s="46"/>
      <c r="D140" s="94"/>
      <c r="E140" s="48" t="n">
        <f aca="false">E82</f>
        <v>2170.731707</v>
      </c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customFormat="false" ht="13.5" hidden="false" customHeight="true" outlineLevel="0" collapsed="false">
      <c r="A141" s="93" t="s">
        <v>43</v>
      </c>
      <c r="B141" s="46" t="s">
        <v>82</v>
      </c>
      <c r="C141" s="46"/>
      <c r="D141" s="94"/>
      <c r="E141" s="48" t="n">
        <f aca="false">E92</f>
        <v>191.5893011</v>
      </c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customFormat="false" ht="13.5" hidden="false" customHeight="true" outlineLevel="0" collapsed="false">
      <c r="A142" s="93" t="s">
        <v>45</v>
      </c>
      <c r="B142" s="46" t="s">
        <v>90</v>
      </c>
      <c r="C142" s="46"/>
      <c r="D142" s="94"/>
      <c r="E142" s="48" t="n">
        <f aca="false">E114</f>
        <v>77.0903133</v>
      </c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customFormat="false" ht="13.5" hidden="false" customHeight="true" outlineLevel="0" collapsed="false">
      <c r="A143" s="93" t="s">
        <v>47</v>
      </c>
      <c r="B143" s="46" t="s">
        <v>107</v>
      </c>
      <c r="C143" s="46"/>
      <c r="D143" s="94"/>
      <c r="E143" s="48" t="n">
        <f aca="false">E122</f>
        <v>123.54</v>
      </c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customFormat="false" ht="13.5" hidden="false" customHeight="true" outlineLevel="0" collapsed="false">
      <c r="A144" s="42" t="s">
        <v>132</v>
      </c>
      <c r="B144" s="42"/>
      <c r="C144" s="42"/>
      <c r="D144" s="95"/>
      <c r="E144" s="81" t="n">
        <f aca="false">SUM(E139:E143)</f>
        <v>4823.6643214</v>
      </c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customFormat="false" ht="13.5" hidden="false" customHeight="true" outlineLevel="0" collapsed="false">
      <c r="A145" s="93" t="s">
        <v>49</v>
      </c>
      <c r="B145" s="46" t="s">
        <v>114</v>
      </c>
      <c r="C145" s="46"/>
      <c r="D145" s="94"/>
      <c r="E145" s="48" t="n">
        <f aca="false">E134</f>
        <v>722.430898120877</v>
      </c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customFormat="false" ht="13.5" hidden="false" customHeight="true" outlineLevel="0" collapsed="false">
      <c r="A146" s="42" t="s">
        <v>133</v>
      </c>
      <c r="B146" s="42"/>
      <c r="C146" s="42"/>
      <c r="D146" s="95"/>
      <c r="E146" s="81" t="n">
        <f aca="false">SUM(E144:E145)</f>
        <v>5546.09521952088</v>
      </c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customFormat="false" ht="13.5" hidden="false" customHeight="true" outlineLevel="0" collapsed="false">
      <c r="A147" s="4"/>
      <c r="B147" s="5"/>
      <c r="C147" s="5"/>
      <c r="D147" s="5"/>
      <c r="E147" s="6"/>
      <c r="F147" s="5"/>
      <c r="G147" s="5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customFormat="false" ht="13.5" hidden="false" customHeight="true" outlineLevel="0" collapsed="false">
      <c r="A148" s="96" t="s">
        <v>134</v>
      </c>
      <c r="B148" s="96"/>
      <c r="C148" s="96"/>
      <c r="D148" s="96"/>
      <c r="E148" s="96"/>
      <c r="F148" s="122"/>
      <c r="G148" s="12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customFormat="false" ht="13.5" hidden="false" customHeight="true" outlineLevel="0" collapsed="false">
      <c r="A149" s="4"/>
      <c r="B149" s="5"/>
      <c r="C149" s="5"/>
      <c r="D149" s="5"/>
      <c r="E149" s="6"/>
      <c r="F149" s="5"/>
      <c r="G149" s="5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customFormat="false" ht="27" hidden="false" customHeight="false" outlineLevel="0" collapsed="false">
      <c r="A150" s="97" t="s">
        <v>26</v>
      </c>
      <c r="B150" s="33" t="s">
        <v>135</v>
      </c>
      <c r="C150" s="97" t="s">
        <v>202</v>
      </c>
      <c r="D150" s="97" t="s">
        <v>180</v>
      </c>
      <c r="E150" s="97" t="s">
        <v>139</v>
      </c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customFormat="false" ht="13.5" hidden="false" customHeight="true" outlineLevel="0" collapsed="false">
      <c r="A151" s="45" t="n">
        <v>1</v>
      </c>
      <c r="B151" s="123" t="n">
        <f aca="false">E146</f>
        <v>5546.09521952088</v>
      </c>
      <c r="C151" s="100" t="n">
        <v>1</v>
      </c>
      <c r="D151" s="98" t="n">
        <f aca="false">E146*C151</f>
        <v>5546.09521952088</v>
      </c>
      <c r="E151" s="98" t="n">
        <f aca="false">D151*24</f>
        <v>133106.285268501</v>
      </c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customFormat="false" ht="13.5" hidden="false" customHeight="true" outlineLevel="0" collapsed="false">
      <c r="A152" s="41"/>
      <c r="B152" s="52" t="s">
        <v>140</v>
      </c>
      <c r="C152" s="81"/>
      <c r="D152" s="81" t="n">
        <f aca="false">SUM(D151)</f>
        <v>5546.09521952088</v>
      </c>
      <c r="E152" s="102" t="n">
        <f aca="false">SUM(E151)</f>
        <v>133106.285268501</v>
      </c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customFormat="false" ht="13.5" hidden="false" customHeight="true" outlineLevel="0" collapsed="false"/>
    <row r="154" customFormat="false" ht="13.5" hidden="false" customHeight="true" outlineLevel="0" collapsed="false"/>
    <row r="155" customFormat="false" ht="13.5" hidden="false" customHeight="true" outlineLevel="0" collapsed="false"/>
    <row r="156" customFormat="false" ht="13.5" hidden="false" customHeight="true" outlineLevel="0" collapsed="false"/>
    <row r="157" customFormat="false" ht="13.5" hidden="false" customHeight="true" outlineLevel="0" collapsed="false"/>
    <row r="158" customFormat="false" ht="13.5" hidden="false" customHeight="true" outlineLevel="0" collapsed="false"/>
    <row r="159" customFormat="false" ht="13.5" hidden="false" customHeight="true" outlineLevel="0" collapsed="false"/>
    <row r="160" customFormat="false" ht="13.5" hidden="false" customHeight="true" outlineLevel="0" collapsed="false"/>
    <row r="161" customFormat="false" ht="13.5" hidden="false" customHeight="true" outlineLevel="0" collapsed="false"/>
    <row r="162" customFormat="false" ht="13.5" hidden="false" customHeight="true" outlineLevel="0" collapsed="false"/>
    <row r="163" customFormat="false" ht="13.5" hidden="false" customHeight="true" outlineLevel="0" collapsed="false"/>
    <row r="164" customFormat="false" ht="13.5" hidden="false" customHeight="true" outlineLevel="0" collapsed="false"/>
    <row r="165" customFormat="false" ht="13.5" hidden="false" customHeight="true" outlineLevel="0" collapsed="false"/>
    <row r="166" customFormat="false" ht="13.5" hidden="false" customHeight="true" outlineLevel="0" collapsed="false"/>
    <row r="167" customFormat="false" ht="13.5" hidden="false" customHeight="true" outlineLevel="0" collapsed="false"/>
    <row r="168" customFormat="false" ht="13.5" hidden="false" customHeight="true" outlineLevel="0" collapsed="false"/>
    <row r="169" customFormat="false" ht="13.5" hidden="false" customHeight="true" outlineLevel="0" collapsed="false"/>
    <row r="170" customFormat="false" ht="13.5" hidden="false" customHeight="true" outlineLevel="0" collapsed="false"/>
    <row r="171" customFormat="false" ht="13.5" hidden="false" customHeight="true" outlineLevel="0" collapsed="false"/>
    <row r="172" customFormat="false" ht="13.5" hidden="false" customHeight="true" outlineLevel="0" collapsed="false"/>
    <row r="173" customFormat="false" ht="13.5" hidden="false" customHeight="true" outlineLevel="0" collapsed="false"/>
    <row r="174" customFormat="false" ht="13.5" hidden="false" customHeight="true" outlineLevel="0" collapsed="false"/>
    <row r="175" customFormat="false" ht="13.5" hidden="false" customHeight="true" outlineLevel="0" collapsed="false"/>
    <row r="176" customFormat="false" ht="13.5" hidden="false" customHeight="true" outlineLevel="0" collapsed="false"/>
    <row r="177" customFormat="false" ht="13.5" hidden="false" customHeight="true" outlineLevel="0" collapsed="false"/>
    <row r="178" customFormat="false" ht="13.5" hidden="false" customHeight="true" outlineLevel="0" collapsed="false"/>
    <row r="179" customFormat="false" ht="13.5" hidden="false" customHeight="true" outlineLevel="0" collapsed="false"/>
    <row r="180" customFormat="false" ht="13.5" hidden="false" customHeight="true" outlineLevel="0" collapsed="false"/>
    <row r="181" customFormat="false" ht="13.5" hidden="false" customHeight="true" outlineLevel="0" collapsed="false"/>
    <row r="182" customFormat="false" ht="13.5" hidden="false" customHeight="true" outlineLevel="0" collapsed="false"/>
    <row r="183" customFormat="false" ht="13.5" hidden="false" customHeight="true" outlineLevel="0" collapsed="false"/>
    <row r="184" customFormat="false" ht="13.5" hidden="false" customHeight="true" outlineLevel="0" collapsed="false"/>
    <row r="185" customFormat="false" ht="13.5" hidden="false" customHeight="true" outlineLevel="0" collapsed="false"/>
    <row r="186" customFormat="false" ht="13.5" hidden="false" customHeight="true" outlineLevel="0" collapsed="false"/>
    <row r="187" customFormat="false" ht="13.5" hidden="false" customHeight="true" outlineLevel="0" collapsed="false"/>
    <row r="188" customFormat="false" ht="13.5" hidden="false" customHeight="true" outlineLevel="0" collapsed="false"/>
    <row r="189" customFormat="false" ht="13.5" hidden="false" customHeight="true" outlineLevel="0" collapsed="false"/>
    <row r="190" customFormat="false" ht="13.5" hidden="false" customHeight="true" outlineLevel="0" collapsed="false"/>
    <row r="191" customFormat="false" ht="13.5" hidden="false" customHeight="true" outlineLevel="0" collapsed="false"/>
    <row r="192" customFormat="false" ht="13.5" hidden="false" customHeight="true" outlineLevel="0" collapsed="false"/>
    <row r="193" customFormat="false" ht="13.5" hidden="false" customHeight="true" outlineLevel="0" collapsed="false"/>
    <row r="194" customFormat="false" ht="13.5" hidden="false" customHeight="true" outlineLevel="0" collapsed="false"/>
    <row r="195" customFormat="false" ht="13.5" hidden="false" customHeight="true" outlineLevel="0" collapsed="false"/>
    <row r="196" customFormat="false" ht="13.5" hidden="false" customHeight="true" outlineLevel="0" collapsed="false"/>
    <row r="197" customFormat="false" ht="13.5" hidden="false" customHeight="true" outlineLevel="0" collapsed="false"/>
    <row r="198" customFormat="false" ht="13.5" hidden="false" customHeight="true" outlineLevel="0" collapsed="false"/>
    <row r="199" customFormat="false" ht="13.5" hidden="false" customHeight="true" outlineLevel="0" collapsed="false"/>
    <row r="200" customFormat="false" ht="13.5" hidden="false" customHeight="true" outlineLevel="0" collapsed="false"/>
    <row r="201" customFormat="false" ht="13.5" hidden="false" customHeight="true" outlineLevel="0" collapsed="false"/>
    <row r="202" customFormat="false" ht="13.5" hidden="false" customHeight="true" outlineLevel="0" collapsed="false"/>
    <row r="203" customFormat="false" ht="13.5" hidden="false" customHeight="true" outlineLevel="0" collapsed="false"/>
    <row r="204" customFormat="false" ht="13.5" hidden="false" customHeight="true" outlineLevel="0" collapsed="false"/>
    <row r="205" customFormat="false" ht="13.5" hidden="false" customHeight="true" outlineLevel="0" collapsed="false"/>
    <row r="206" customFormat="false" ht="13.5" hidden="false" customHeight="true" outlineLevel="0" collapsed="false"/>
    <row r="207" customFormat="false" ht="13.5" hidden="false" customHeight="true" outlineLevel="0" collapsed="false"/>
    <row r="208" customFormat="false" ht="13.5" hidden="false" customHeight="true" outlineLevel="0" collapsed="false"/>
    <row r="209" customFormat="false" ht="13.5" hidden="false" customHeight="true" outlineLevel="0" collapsed="false"/>
    <row r="210" customFormat="false" ht="13.5" hidden="false" customHeight="true" outlineLevel="0" collapsed="false"/>
    <row r="211" customFormat="false" ht="13.5" hidden="false" customHeight="true" outlineLevel="0" collapsed="false"/>
    <row r="212" customFormat="false" ht="13.5" hidden="false" customHeight="true" outlineLevel="0" collapsed="false"/>
    <row r="213" customFormat="false" ht="13.5" hidden="false" customHeight="true" outlineLevel="0" collapsed="false"/>
    <row r="214" customFormat="false" ht="13.5" hidden="false" customHeight="true" outlineLevel="0" collapsed="false"/>
    <row r="215" customFormat="false" ht="13.5" hidden="false" customHeight="true" outlineLevel="0" collapsed="false"/>
    <row r="216" customFormat="false" ht="13.5" hidden="false" customHeight="true" outlineLevel="0" collapsed="false"/>
    <row r="217" customFormat="false" ht="13.5" hidden="false" customHeight="true" outlineLevel="0" collapsed="false"/>
    <row r="218" customFormat="false" ht="13.5" hidden="false" customHeight="true" outlineLevel="0" collapsed="false"/>
    <row r="219" customFormat="false" ht="13.5" hidden="false" customHeight="true" outlineLevel="0" collapsed="false"/>
    <row r="220" customFormat="false" ht="13.5" hidden="false" customHeight="true" outlineLevel="0" collapsed="false"/>
    <row r="221" customFormat="false" ht="13.5" hidden="false" customHeight="true" outlineLevel="0" collapsed="false"/>
    <row r="222" customFormat="false" ht="13.5" hidden="false" customHeight="true" outlineLevel="0" collapsed="false"/>
    <row r="223" customFormat="false" ht="13.5" hidden="false" customHeight="true" outlineLevel="0" collapsed="false"/>
    <row r="224" customFormat="false" ht="13.5" hidden="false" customHeight="true" outlineLevel="0" collapsed="false"/>
    <row r="225" customFormat="false" ht="13.5" hidden="false" customHeight="true" outlineLevel="0" collapsed="false"/>
    <row r="226" customFormat="false" ht="13.5" hidden="false" customHeight="true" outlineLevel="0" collapsed="false"/>
    <row r="227" customFormat="false" ht="13.5" hidden="false" customHeight="true" outlineLevel="0" collapsed="false"/>
    <row r="228" customFormat="false" ht="13.5" hidden="false" customHeight="true" outlineLevel="0" collapsed="false"/>
    <row r="229" customFormat="false" ht="13.5" hidden="false" customHeight="true" outlineLevel="0" collapsed="false"/>
    <row r="230" customFormat="false" ht="13.5" hidden="false" customHeight="true" outlineLevel="0" collapsed="false"/>
    <row r="231" customFormat="false" ht="13.5" hidden="false" customHeight="true" outlineLevel="0" collapsed="false"/>
    <row r="232" customFormat="false" ht="13.5" hidden="false" customHeight="true" outlineLevel="0" collapsed="false"/>
    <row r="233" customFormat="false" ht="13.5" hidden="false" customHeight="true" outlineLevel="0" collapsed="false"/>
    <row r="234" customFormat="false" ht="13.5" hidden="false" customHeight="true" outlineLevel="0" collapsed="false"/>
    <row r="235" customFormat="false" ht="13.5" hidden="false" customHeight="true" outlineLevel="0" collapsed="false"/>
    <row r="236" customFormat="false" ht="13.5" hidden="false" customHeight="true" outlineLevel="0" collapsed="false"/>
    <row r="237" customFormat="false" ht="13.5" hidden="false" customHeight="true" outlineLevel="0" collapsed="false"/>
    <row r="238" customFormat="false" ht="13.5" hidden="false" customHeight="true" outlineLevel="0" collapsed="false"/>
    <row r="239" customFormat="false" ht="13.5" hidden="false" customHeight="true" outlineLevel="0" collapsed="false"/>
    <row r="240" customFormat="false" ht="13.5" hidden="false" customHeight="true" outlineLevel="0" collapsed="false"/>
    <row r="241" customFormat="false" ht="13.5" hidden="false" customHeight="true" outlineLevel="0" collapsed="false"/>
    <row r="242" customFormat="false" ht="13.5" hidden="false" customHeight="true" outlineLevel="0" collapsed="false"/>
    <row r="243" customFormat="false" ht="13.5" hidden="false" customHeight="true" outlineLevel="0" collapsed="false"/>
    <row r="244" customFormat="false" ht="13.5" hidden="false" customHeight="true" outlineLevel="0" collapsed="false"/>
    <row r="245" customFormat="false" ht="13.5" hidden="false" customHeight="true" outlineLevel="0" collapsed="false"/>
    <row r="246" customFormat="false" ht="13.5" hidden="false" customHeight="true" outlineLevel="0" collapsed="false"/>
    <row r="247" customFormat="false" ht="13.5" hidden="false" customHeight="true" outlineLevel="0" collapsed="false"/>
    <row r="248" customFormat="false" ht="13.5" hidden="false" customHeight="true" outlineLevel="0" collapsed="false"/>
    <row r="249" customFormat="false" ht="13.5" hidden="false" customHeight="true" outlineLevel="0" collapsed="false"/>
    <row r="250" customFormat="false" ht="13.5" hidden="false" customHeight="true" outlineLevel="0" collapsed="false"/>
    <row r="251" customFormat="false" ht="13.5" hidden="false" customHeight="true" outlineLevel="0" collapsed="false"/>
    <row r="252" customFormat="false" ht="13.5" hidden="false" customHeight="true" outlineLevel="0" collapsed="false"/>
    <row r="253" customFormat="false" ht="13.5" hidden="false" customHeight="true" outlineLevel="0" collapsed="false"/>
    <row r="254" customFormat="false" ht="13.5" hidden="false" customHeight="true" outlineLevel="0" collapsed="false"/>
    <row r="255" customFormat="false" ht="13.5" hidden="false" customHeight="true" outlineLevel="0" collapsed="false"/>
    <row r="256" customFormat="false" ht="13.5" hidden="false" customHeight="true" outlineLevel="0" collapsed="false"/>
    <row r="257" customFormat="false" ht="13.5" hidden="false" customHeight="true" outlineLevel="0" collapsed="false"/>
    <row r="258" customFormat="false" ht="13.5" hidden="false" customHeight="true" outlineLevel="0" collapsed="false"/>
    <row r="259" customFormat="false" ht="13.5" hidden="false" customHeight="true" outlineLevel="0" collapsed="false"/>
    <row r="260" customFormat="false" ht="13.5" hidden="false" customHeight="true" outlineLevel="0" collapsed="false"/>
    <row r="261" customFormat="false" ht="13.5" hidden="false" customHeight="true" outlineLevel="0" collapsed="false"/>
    <row r="262" customFormat="false" ht="13.5" hidden="false" customHeight="true" outlineLevel="0" collapsed="false"/>
    <row r="263" customFormat="false" ht="13.5" hidden="false" customHeight="true" outlineLevel="0" collapsed="false"/>
    <row r="264" customFormat="false" ht="13.5" hidden="false" customHeight="true" outlineLevel="0" collapsed="false"/>
    <row r="265" customFormat="false" ht="13.5" hidden="false" customHeight="true" outlineLevel="0" collapsed="false"/>
    <row r="266" customFormat="false" ht="13.5" hidden="false" customHeight="true" outlineLevel="0" collapsed="false"/>
    <row r="267" customFormat="false" ht="13.5" hidden="false" customHeight="true" outlineLevel="0" collapsed="false"/>
    <row r="268" customFormat="false" ht="13.5" hidden="false" customHeight="true" outlineLevel="0" collapsed="false"/>
    <row r="269" customFormat="false" ht="13.5" hidden="false" customHeight="true" outlineLevel="0" collapsed="false"/>
    <row r="270" customFormat="false" ht="13.5" hidden="false" customHeight="true" outlineLevel="0" collapsed="false"/>
    <row r="271" customFormat="false" ht="13.5" hidden="false" customHeight="true" outlineLevel="0" collapsed="false"/>
    <row r="272" customFormat="false" ht="13.5" hidden="false" customHeight="true" outlineLevel="0" collapsed="false"/>
    <row r="273" customFormat="false" ht="13.5" hidden="false" customHeight="true" outlineLevel="0" collapsed="false"/>
    <row r="274" customFormat="false" ht="13.5" hidden="false" customHeight="true" outlineLevel="0" collapsed="false"/>
    <row r="275" customFormat="false" ht="13.5" hidden="false" customHeight="true" outlineLevel="0" collapsed="false"/>
    <row r="276" customFormat="false" ht="13.5" hidden="false" customHeight="true" outlineLevel="0" collapsed="false"/>
    <row r="277" customFormat="false" ht="13.5" hidden="false" customHeight="true" outlineLevel="0" collapsed="false"/>
    <row r="278" customFormat="false" ht="13.5" hidden="false" customHeight="true" outlineLevel="0" collapsed="false"/>
    <row r="279" customFormat="false" ht="13.5" hidden="false" customHeight="true" outlineLevel="0" collapsed="false"/>
    <row r="280" customFormat="false" ht="13.5" hidden="false" customHeight="true" outlineLevel="0" collapsed="false"/>
    <row r="281" customFormat="false" ht="13.5" hidden="false" customHeight="true" outlineLevel="0" collapsed="false"/>
    <row r="282" customFormat="false" ht="13.5" hidden="false" customHeight="true" outlineLevel="0" collapsed="false"/>
    <row r="283" customFormat="false" ht="13.5" hidden="false" customHeight="true" outlineLevel="0" collapsed="false"/>
    <row r="284" customFormat="false" ht="13.5" hidden="false" customHeight="true" outlineLevel="0" collapsed="false"/>
    <row r="285" customFormat="false" ht="13.5" hidden="false" customHeight="true" outlineLevel="0" collapsed="false"/>
    <row r="286" customFormat="false" ht="13.5" hidden="false" customHeight="true" outlineLevel="0" collapsed="false"/>
    <row r="287" customFormat="false" ht="13.5" hidden="false" customHeight="true" outlineLevel="0" collapsed="false"/>
    <row r="288" customFormat="false" ht="13.5" hidden="false" customHeight="true" outlineLevel="0" collapsed="false"/>
    <row r="289" customFormat="false" ht="13.5" hidden="false" customHeight="true" outlineLevel="0" collapsed="false"/>
    <row r="290" customFormat="false" ht="13.5" hidden="false" customHeight="true" outlineLevel="0" collapsed="false"/>
    <row r="291" customFormat="false" ht="13.5" hidden="false" customHeight="true" outlineLevel="0" collapsed="false"/>
    <row r="292" customFormat="false" ht="13.5" hidden="false" customHeight="true" outlineLevel="0" collapsed="false"/>
    <row r="293" customFormat="false" ht="13.5" hidden="false" customHeight="true" outlineLevel="0" collapsed="false"/>
    <row r="294" customFormat="false" ht="13.5" hidden="false" customHeight="true" outlineLevel="0" collapsed="false"/>
    <row r="295" customFormat="false" ht="13.5" hidden="false" customHeight="true" outlineLevel="0" collapsed="false"/>
    <row r="296" customFormat="false" ht="13.5" hidden="false" customHeight="true" outlineLevel="0" collapsed="false"/>
    <row r="297" customFormat="false" ht="13.5" hidden="false" customHeight="true" outlineLevel="0" collapsed="false"/>
    <row r="298" customFormat="false" ht="13.5" hidden="false" customHeight="true" outlineLevel="0" collapsed="false"/>
    <row r="299" customFormat="false" ht="13.5" hidden="false" customHeight="true" outlineLevel="0" collapsed="false"/>
    <row r="300" customFormat="false" ht="13.5" hidden="false" customHeight="true" outlineLevel="0" collapsed="false"/>
    <row r="301" customFormat="false" ht="13.5" hidden="false" customHeight="true" outlineLevel="0" collapsed="false"/>
    <row r="302" customFormat="false" ht="13.5" hidden="false" customHeight="true" outlineLevel="0" collapsed="false"/>
    <row r="303" customFormat="false" ht="13.5" hidden="false" customHeight="true" outlineLevel="0" collapsed="false"/>
    <row r="304" customFormat="false" ht="13.5" hidden="false" customHeight="true" outlineLevel="0" collapsed="false"/>
    <row r="305" customFormat="false" ht="13.5" hidden="false" customHeight="true" outlineLevel="0" collapsed="false"/>
    <row r="306" customFormat="false" ht="13.5" hidden="false" customHeight="true" outlineLevel="0" collapsed="false"/>
    <row r="307" customFormat="false" ht="13.5" hidden="false" customHeight="true" outlineLevel="0" collapsed="false"/>
    <row r="308" customFormat="false" ht="13.5" hidden="false" customHeight="true" outlineLevel="0" collapsed="false"/>
    <row r="309" customFormat="false" ht="13.5" hidden="false" customHeight="true" outlineLevel="0" collapsed="false"/>
    <row r="310" customFormat="false" ht="13.5" hidden="false" customHeight="true" outlineLevel="0" collapsed="false"/>
    <row r="311" customFormat="false" ht="13.5" hidden="false" customHeight="true" outlineLevel="0" collapsed="false"/>
    <row r="312" customFormat="false" ht="13.5" hidden="false" customHeight="true" outlineLevel="0" collapsed="false"/>
    <row r="313" customFormat="false" ht="13.5" hidden="false" customHeight="true" outlineLevel="0" collapsed="false"/>
    <row r="314" customFormat="false" ht="13.5" hidden="false" customHeight="true" outlineLevel="0" collapsed="false"/>
    <row r="315" customFormat="false" ht="13.5" hidden="false" customHeight="true" outlineLevel="0" collapsed="false"/>
    <row r="316" customFormat="false" ht="13.5" hidden="false" customHeight="true" outlineLevel="0" collapsed="false"/>
    <row r="317" customFormat="false" ht="13.5" hidden="false" customHeight="true" outlineLevel="0" collapsed="false"/>
    <row r="318" customFormat="false" ht="13.5" hidden="false" customHeight="true" outlineLevel="0" collapsed="false"/>
    <row r="319" customFormat="false" ht="13.5" hidden="false" customHeight="true" outlineLevel="0" collapsed="false"/>
    <row r="320" customFormat="false" ht="13.5" hidden="false" customHeight="true" outlineLevel="0" collapsed="false"/>
    <row r="321" customFormat="false" ht="13.5" hidden="false" customHeight="true" outlineLevel="0" collapsed="false"/>
    <row r="322" customFormat="false" ht="13.5" hidden="false" customHeight="true" outlineLevel="0" collapsed="false"/>
    <row r="323" customFormat="false" ht="13.5" hidden="false" customHeight="true" outlineLevel="0" collapsed="false"/>
    <row r="324" customFormat="false" ht="13.5" hidden="false" customHeight="true" outlineLevel="0" collapsed="false"/>
    <row r="325" customFormat="false" ht="13.5" hidden="false" customHeight="true" outlineLevel="0" collapsed="false"/>
    <row r="326" customFormat="false" ht="13.5" hidden="false" customHeight="true" outlineLevel="0" collapsed="false"/>
    <row r="327" customFormat="false" ht="13.5" hidden="false" customHeight="true" outlineLevel="0" collapsed="false"/>
    <row r="328" customFormat="false" ht="13.5" hidden="false" customHeight="true" outlineLevel="0" collapsed="false"/>
    <row r="329" customFormat="false" ht="13.5" hidden="false" customHeight="true" outlineLevel="0" collapsed="false"/>
    <row r="330" customFormat="false" ht="13.5" hidden="false" customHeight="true" outlineLevel="0" collapsed="false"/>
    <row r="331" customFormat="false" ht="13.5" hidden="false" customHeight="true" outlineLevel="0" collapsed="false"/>
    <row r="332" customFormat="false" ht="13.5" hidden="false" customHeight="true" outlineLevel="0" collapsed="false"/>
    <row r="333" customFormat="false" ht="13.5" hidden="false" customHeight="true" outlineLevel="0" collapsed="false"/>
    <row r="334" customFormat="false" ht="13.5" hidden="false" customHeight="true" outlineLevel="0" collapsed="false"/>
    <row r="335" customFormat="false" ht="13.5" hidden="false" customHeight="true" outlineLevel="0" collapsed="false"/>
    <row r="336" customFormat="false" ht="13.5" hidden="false" customHeight="true" outlineLevel="0" collapsed="false"/>
    <row r="337" customFormat="false" ht="13.5" hidden="false" customHeight="true" outlineLevel="0" collapsed="false"/>
    <row r="338" customFormat="false" ht="13.5" hidden="false" customHeight="true" outlineLevel="0" collapsed="false"/>
    <row r="339" customFormat="false" ht="13.5" hidden="false" customHeight="true" outlineLevel="0" collapsed="false"/>
    <row r="340" customFormat="false" ht="13.5" hidden="false" customHeight="true" outlineLevel="0" collapsed="false"/>
    <row r="341" customFormat="false" ht="13.5" hidden="false" customHeight="true" outlineLevel="0" collapsed="false"/>
    <row r="342" customFormat="false" ht="13.5" hidden="false" customHeight="true" outlineLevel="0" collapsed="false"/>
    <row r="343" customFormat="false" ht="13.5" hidden="false" customHeight="true" outlineLevel="0" collapsed="false"/>
    <row r="344" customFormat="false" ht="13.5" hidden="false" customHeight="true" outlineLevel="0" collapsed="false"/>
    <row r="345" customFormat="false" ht="13.5" hidden="false" customHeight="true" outlineLevel="0" collapsed="false"/>
    <row r="346" customFormat="false" ht="13.5" hidden="false" customHeight="true" outlineLevel="0" collapsed="false"/>
    <row r="347" customFormat="false" ht="13.5" hidden="false" customHeight="true" outlineLevel="0" collapsed="false"/>
    <row r="348" customFormat="false" ht="13.5" hidden="false" customHeight="true" outlineLevel="0" collapsed="false"/>
    <row r="349" customFormat="false" ht="13.5" hidden="false" customHeight="true" outlineLevel="0" collapsed="false"/>
    <row r="350" customFormat="false" ht="13.5" hidden="false" customHeight="true" outlineLevel="0" collapsed="false"/>
    <row r="351" customFormat="false" ht="13.5" hidden="false" customHeight="true" outlineLevel="0" collapsed="false"/>
    <row r="352" customFormat="false" ht="13.5" hidden="false" customHeight="true" outlineLevel="0" collapsed="false"/>
    <row r="353" customFormat="false" ht="13.5" hidden="false" customHeight="true" outlineLevel="0" collapsed="false"/>
    <row r="354" customFormat="false" ht="13.5" hidden="false" customHeight="true" outlineLevel="0" collapsed="false"/>
    <row r="355" customFormat="false" ht="13.5" hidden="false" customHeight="true" outlineLevel="0" collapsed="false"/>
    <row r="356" customFormat="false" ht="13.5" hidden="false" customHeight="true" outlineLevel="0" collapsed="false"/>
    <row r="357" customFormat="false" ht="13.5" hidden="false" customHeight="true" outlineLevel="0" collapsed="false"/>
    <row r="358" customFormat="false" ht="13.5" hidden="false" customHeight="true" outlineLevel="0" collapsed="false"/>
    <row r="359" customFormat="false" ht="13.5" hidden="false" customHeight="true" outlineLevel="0" collapsed="false"/>
    <row r="360" customFormat="false" ht="13.5" hidden="false" customHeight="true" outlineLevel="0" collapsed="false"/>
    <row r="361" customFormat="false" ht="13.5" hidden="false" customHeight="true" outlineLevel="0" collapsed="false"/>
    <row r="362" customFormat="false" ht="13.5" hidden="false" customHeight="true" outlineLevel="0" collapsed="false"/>
    <row r="363" customFormat="false" ht="13.5" hidden="false" customHeight="true" outlineLevel="0" collapsed="false"/>
    <row r="364" customFormat="false" ht="13.5" hidden="false" customHeight="true" outlineLevel="0" collapsed="false"/>
    <row r="365" customFormat="false" ht="13.5" hidden="false" customHeight="true" outlineLevel="0" collapsed="false"/>
    <row r="366" customFormat="false" ht="13.5" hidden="false" customHeight="true" outlineLevel="0" collapsed="false"/>
    <row r="367" customFormat="false" ht="13.5" hidden="false" customHeight="true" outlineLevel="0" collapsed="false"/>
    <row r="368" customFormat="false" ht="13.5" hidden="false" customHeight="true" outlineLevel="0" collapsed="false"/>
    <row r="369" customFormat="false" ht="13.5" hidden="false" customHeight="true" outlineLevel="0" collapsed="false"/>
    <row r="370" customFormat="false" ht="13.5" hidden="false" customHeight="true" outlineLevel="0" collapsed="false"/>
    <row r="371" customFormat="false" ht="13.5" hidden="false" customHeight="true" outlineLevel="0" collapsed="false"/>
    <row r="372" customFormat="false" ht="13.5" hidden="false" customHeight="true" outlineLevel="0" collapsed="false"/>
    <row r="373" customFormat="false" ht="13.5" hidden="false" customHeight="true" outlineLevel="0" collapsed="false"/>
    <row r="374" customFormat="false" ht="13.5" hidden="false" customHeight="true" outlineLevel="0" collapsed="false"/>
    <row r="375" customFormat="false" ht="13.5" hidden="false" customHeight="true" outlineLevel="0" collapsed="false"/>
    <row r="376" customFormat="false" ht="13.5" hidden="false" customHeight="true" outlineLevel="0" collapsed="false"/>
    <row r="377" customFormat="false" ht="13.5" hidden="false" customHeight="true" outlineLevel="0" collapsed="false"/>
    <row r="378" customFormat="false" ht="13.5" hidden="false" customHeight="true" outlineLevel="0" collapsed="false"/>
    <row r="379" customFormat="false" ht="13.5" hidden="false" customHeight="true" outlineLevel="0" collapsed="false"/>
    <row r="380" customFormat="false" ht="13.5" hidden="false" customHeight="true" outlineLevel="0" collapsed="false"/>
    <row r="381" customFormat="false" ht="13.5" hidden="false" customHeight="true" outlineLevel="0" collapsed="false"/>
    <row r="382" customFormat="false" ht="13.5" hidden="false" customHeight="true" outlineLevel="0" collapsed="false"/>
    <row r="383" customFormat="false" ht="13.5" hidden="false" customHeight="true" outlineLevel="0" collapsed="false"/>
    <row r="384" customFormat="false" ht="13.5" hidden="false" customHeight="true" outlineLevel="0" collapsed="false"/>
    <row r="385" customFormat="false" ht="13.5" hidden="false" customHeight="true" outlineLevel="0" collapsed="false"/>
    <row r="386" customFormat="false" ht="13.5" hidden="false" customHeight="true" outlineLevel="0" collapsed="false"/>
    <row r="387" customFormat="false" ht="13.5" hidden="false" customHeight="true" outlineLevel="0" collapsed="false"/>
    <row r="388" customFormat="false" ht="13.5" hidden="false" customHeight="true" outlineLevel="0" collapsed="false"/>
    <row r="389" customFormat="false" ht="13.5" hidden="false" customHeight="true" outlineLevel="0" collapsed="false"/>
    <row r="390" customFormat="false" ht="13.5" hidden="false" customHeight="true" outlineLevel="0" collapsed="false"/>
    <row r="391" customFormat="false" ht="13.5" hidden="false" customHeight="true" outlineLevel="0" collapsed="false"/>
    <row r="392" customFormat="false" ht="13.5" hidden="false" customHeight="true" outlineLevel="0" collapsed="false"/>
    <row r="393" customFormat="false" ht="13.5" hidden="false" customHeight="true" outlineLevel="0" collapsed="false"/>
    <row r="394" customFormat="false" ht="13.5" hidden="false" customHeight="true" outlineLevel="0" collapsed="false"/>
    <row r="395" customFormat="false" ht="13.5" hidden="false" customHeight="true" outlineLevel="0" collapsed="false"/>
    <row r="396" customFormat="false" ht="13.5" hidden="false" customHeight="true" outlineLevel="0" collapsed="false"/>
    <row r="397" customFormat="false" ht="13.5" hidden="false" customHeight="true" outlineLevel="0" collapsed="false"/>
    <row r="398" customFormat="false" ht="13.5" hidden="false" customHeight="true" outlineLevel="0" collapsed="false"/>
    <row r="399" customFormat="false" ht="13.5" hidden="false" customHeight="true" outlineLevel="0" collapsed="false"/>
    <row r="400" customFormat="false" ht="13.5" hidden="false" customHeight="true" outlineLevel="0" collapsed="false"/>
    <row r="401" customFormat="false" ht="13.5" hidden="false" customHeight="true" outlineLevel="0" collapsed="false"/>
    <row r="402" customFormat="false" ht="13.5" hidden="false" customHeight="true" outlineLevel="0" collapsed="false"/>
    <row r="403" customFormat="false" ht="13.5" hidden="false" customHeight="true" outlineLevel="0" collapsed="false"/>
    <row r="404" customFormat="false" ht="13.5" hidden="false" customHeight="true" outlineLevel="0" collapsed="false"/>
    <row r="405" customFormat="false" ht="13.5" hidden="false" customHeight="true" outlineLevel="0" collapsed="false"/>
    <row r="406" customFormat="false" ht="13.5" hidden="false" customHeight="true" outlineLevel="0" collapsed="false"/>
    <row r="407" customFormat="false" ht="13.5" hidden="false" customHeight="true" outlineLevel="0" collapsed="false"/>
    <row r="408" customFormat="false" ht="13.5" hidden="false" customHeight="true" outlineLevel="0" collapsed="false"/>
    <row r="409" customFormat="false" ht="13.5" hidden="false" customHeight="true" outlineLevel="0" collapsed="false"/>
    <row r="410" customFormat="false" ht="13.5" hidden="false" customHeight="true" outlineLevel="0" collapsed="false"/>
    <row r="411" customFormat="false" ht="13.5" hidden="false" customHeight="true" outlineLevel="0" collapsed="false"/>
    <row r="412" customFormat="false" ht="13.5" hidden="false" customHeight="true" outlineLevel="0" collapsed="false"/>
    <row r="413" customFormat="false" ht="13.5" hidden="false" customHeight="true" outlineLevel="0" collapsed="false"/>
    <row r="414" customFormat="false" ht="13.5" hidden="false" customHeight="true" outlineLevel="0" collapsed="false"/>
    <row r="415" customFormat="false" ht="13.5" hidden="false" customHeight="true" outlineLevel="0" collapsed="false"/>
    <row r="416" customFormat="false" ht="13.5" hidden="false" customHeight="true" outlineLevel="0" collapsed="false"/>
    <row r="417" customFormat="false" ht="13.5" hidden="false" customHeight="true" outlineLevel="0" collapsed="false"/>
    <row r="418" customFormat="false" ht="13.5" hidden="false" customHeight="true" outlineLevel="0" collapsed="false"/>
    <row r="419" customFormat="false" ht="13.5" hidden="false" customHeight="true" outlineLevel="0" collapsed="false"/>
    <row r="420" customFormat="false" ht="13.5" hidden="false" customHeight="true" outlineLevel="0" collapsed="false"/>
    <row r="421" customFormat="false" ht="13.5" hidden="false" customHeight="true" outlineLevel="0" collapsed="false"/>
    <row r="422" customFormat="false" ht="13.5" hidden="false" customHeight="true" outlineLevel="0" collapsed="false"/>
    <row r="423" customFormat="false" ht="13.5" hidden="false" customHeight="true" outlineLevel="0" collapsed="false"/>
    <row r="424" customFormat="false" ht="13.5" hidden="false" customHeight="true" outlineLevel="0" collapsed="false"/>
    <row r="425" customFormat="false" ht="13.5" hidden="false" customHeight="true" outlineLevel="0" collapsed="false"/>
    <row r="426" customFormat="false" ht="13.5" hidden="false" customHeight="true" outlineLevel="0" collapsed="false"/>
    <row r="427" customFormat="false" ht="13.5" hidden="false" customHeight="true" outlineLevel="0" collapsed="false"/>
    <row r="428" customFormat="false" ht="13.5" hidden="false" customHeight="true" outlineLevel="0" collapsed="false"/>
    <row r="429" customFormat="false" ht="13.5" hidden="false" customHeight="true" outlineLevel="0" collapsed="false"/>
    <row r="430" customFormat="false" ht="13.5" hidden="false" customHeight="true" outlineLevel="0" collapsed="false"/>
    <row r="431" customFormat="false" ht="13.5" hidden="false" customHeight="true" outlineLevel="0" collapsed="false"/>
    <row r="432" customFormat="false" ht="13.5" hidden="false" customHeight="true" outlineLevel="0" collapsed="false"/>
    <row r="433" customFormat="false" ht="13.5" hidden="false" customHeight="true" outlineLevel="0" collapsed="false"/>
    <row r="434" customFormat="false" ht="13.5" hidden="false" customHeight="true" outlineLevel="0" collapsed="false"/>
    <row r="435" customFormat="false" ht="13.5" hidden="false" customHeight="true" outlineLevel="0" collapsed="false"/>
    <row r="436" customFormat="false" ht="13.5" hidden="false" customHeight="true" outlineLevel="0" collapsed="false"/>
    <row r="437" customFormat="false" ht="13.5" hidden="false" customHeight="true" outlineLevel="0" collapsed="false"/>
    <row r="438" customFormat="false" ht="13.5" hidden="false" customHeight="true" outlineLevel="0" collapsed="false"/>
    <row r="439" customFormat="false" ht="13.5" hidden="false" customHeight="true" outlineLevel="0" collapsed="false"/>
    <row r="440" customFormat="false" ht="13.5" hidden="false" customHeight="true" outlineLevel="0" collapsed="false"/>
    <row r="441" customFormat="false" ht="13.5" hidden="false" customHeight="true" outlineLevel="0" collapsed="false"/>
    <row r="442" customFormat="false" ht="13.5" hidden="false" customHeight="true" outlineLevel="0" collapsed="false"/>
    <row r="443" customFormat="false" ht="13.5" hidden="false" customHeight="true" outlineLevel="0" collapsed="false"/>
    <row r="444" customFormat="false" ht="13.5" hidden="false" customHeight="true" outlineLevel="0" collapsed="false"/>
    <row r="445" customFormat="false" ht="13.5" hidden="false" customHeight="true" outlineLevel="0" collapsed="false"/>
    <row r="446" customFormat="false" ht="13.5" hidden="false" customHeight="true" outlineLevel="0" collapsed="false"/>
    <row r="447" customFormat="false" ht="13.5" hidden="false" customHeight="true" outlineLevel="0" collapsed="false"/>
    <row r="448" customFormat="false" ht="13.5" hidden="false" customHeight="true" outlineLevel="0" collapsed="false"/>
    <row r="449" customFormat="false" ht="13.5" hidden="false" customHeight="true" outlineLevel="0" collapsed="false"/>
    <row r="450" customFormat="false" ht="13.5" hidden="false" customHeight="true" outlineLevel="0" collapsed="false"/>
    <row r="451" customFormat="false" ht="13.5" hidden="false" customHeight="true" outlineLevel="0" collapsed="false"/>
    <row r="452" customFormat="false" ht="13.5" hidden="false" customHeight="true" outlineLevel="0" collapsed="false"/>
    <row r="453" customFormat="false" ht="13.5" hidden="false" customHeight="true" outlineLevel="0" collapsed="false"/>
    <row r="454" customFormat="false" ht="13.5" hidden="false" customHeight="true" outlineLevel="0" collapsed="false"/>
    <row r="455" customFormat="false" ht="13.5" hidden="false" customHeight="true" outlineLevel="0" collapsed="false"/>
    <row r="456" customFormat="false" ht="13.5" hidden="false" customHeight="true" outlineLevel="0" collapsed="false"/>
    <row r="457" customFormat="false" ht="13.5" hidden="false" customHeight="true" outlineLevel="0" collapsed="false"/>
    <row r="458" customFormat="false" ht="13.5" hidden="false" customHeight="true" outlineLevel="0" collapsed="false"/>
    <row r="459" customFormat="false" ht="13.5" hidden="false" customHeight="true" outlineLevel="0" collapsed="false"/>
    <row r="460" customFormat="false" ht="13.5" hidden="false" customHeight="true" outlineLevel="0" collapsed="false"/>
    <row r="461" customFormat="false" ht="13.5" hidden="false" customHeight="true" outlineLevel="0" collapsed="false"/>
    <row r="462" customFormat="false" ht="13.5" hidden="false" customHeight="true" outlineLevel="0" collapsed="false"/>
    <row r="463" customFormat="false" ht="13.5" hidden="false" customHeight="true" outlineLevel="0" collapsed="false"/>
    <row r="464" customFormat="false" ht="13.5" hidden="false" customHeight="true" outlineLevel="0" collapsed="false"/>
    <row r="465" customFormat="false" ht="13.5" hidden="false" customHeight="true" outlineLevel="0" collapsed="false"/>
    <row r="466" customFormat="false" ht="13.5" hidden="false" customHeight="true" outlineLevel="0" collapsed="false"/>
    <row r="467" customFormat="false" ht="13.5" hidden="false" customHeight="true" outlineLevel="0" collapsed="false"/>
    <row r="468" customFormat="false" ht="13.5" hidden="false" customHeight="true" outlineLevel="0" collapsed="false"/>
    <row r="469" customFormat="false" ht="13.5" hidden="false" customHeight="true" outlineLevel="0" collapsed="false"/>
    <row r="470" customFormat="false" ht="13.5" hidden="false" customHeight="true" outlineLevel="0" collapsed="false"/>
    <row r="471" customFormat="false" ht="13.5" hidden="false" customHeight="true" outlineLevel="0" collapsed="false"/>
    <row r="472" customFormat="false" ht="13.5" hidden="false" customHeight="true" outlineLevel="0" collapsed="false"/>
    <row r="473" customFormat="false" ht="13.5" hidden="false" customHeight="true" outlineLevel="0" collapsed="false"/>
    <row r="474" customFormat="false" ht="13.5" hidden="false" customHeight="true" outlineLevel="0" collapsed="false"/>
    <row r="475" customFormat="false" ht="13.5" hidden="false" customHeight="true" outlineLevel="0" collapsed="false"/>
    <row r="476" customFormat="false" ht="13.5" hidden="false" customHeight="true" outlineLevel="0" collapsed="false"/>
    <row r="477" customFormat="false" ht="13.5" hidden="false" customHeight="true" outlineLevel="0" collapsed="false"/>
    <row r="478" customFormat="false" ht="13.5" hidden="false" customHeight="true" outlineLevel="0" collapsed="false"/>
    <row r="479" customFormat="false" ht="13.5" hidden="false" customHeight="true" outlineLevel="0" collapsed="false"/>
    <row r="480" customFormat="false" ht="13.5" hidden="false" customHeight="true" outlineLevel="0" collapsed="false"/>
    <row r="481" customFormat="false" ht="13.5" hidden="false" customHeight="true" outlineLevel="0" collapsed="false"/>
    <row r="482" customFormat="false" ht="13.5" hidden="false" customHeight="true" outlineLevel="0" collapsed="false"/>
    <row r="483" customFormat="false" ht="13.5" hidden="false" customHeight="true" outlineLevel="0" collapsed="false"/>
    <row r="484" customFormat="false" ht="13.5" hidden="false" customHeight="true" outlineLevel="0" collapsed="false"/>
    <row r="485" customFormat="false" ht="13.5" hidden="false" customHeight="true" outlineLevel="0" collapsed="false"/>
    <row r="486" customFormat="false" ht="13.5" hidden="false" customHeight="true" outlineLevel="0" collapsed="false"/>
    <row r="487" customFormat="false" ht="13.5" hidden="false" customHeight="true" outlineLevel="0" collapsed="false"/>
    <row r="488" customFormat="false" ht="13.5" hidden="false" customHeight="true" outlineLevel="0" collapsed="false"/>
    <row r="489" customFormat="false" ht="13.5" hidden="false" customHeight="true" outlineLevel="0" collapsed="false"/>
    <row r="490" customFormat="false" ht="13.5" hidden="false" customHeight="true" outlineLevel="0" collapsed="false"/>
    <row r="491" customFormat="false" ht="13.5" hidden="false" customHeight="true" outlineLevel="0" collapsed="false"/>
    <row r="492" customFormat="false" ht="13.5" hidden="false" customHeight="true" outlineLevel="0" collapsed="false"/>
    <row r="493" customFormat="false" ht="13.5" hidden="false" customHeight="true" outlineLevel="0" collapsed="false"/>
    <row r="494" customFormat="false" ht="13.5" hidden="false" customHeight="true" outlineLevel="0" collapsed="false"/>
    <row r="495" customFormat="false" ht="13.5" hidden="false" customHeight="true" outlineLevel="0" collapsed="false"/>
    <row r="496" customFormat="false" ht="13.5" hidden="false" customHeight="true" outlineLevel="0" collapsed="false"/>
    <row r="497" customFormat="false" ht="13.5" hidden="false" customHeight="true" outlineLevel="0" collapsed="false"/>
    <row r="498" customFormat="false" ht="13.5" hidden="false" customHeight="true" outlineLevel="0" collapsed="false"/>
    <row r="499" customFormat="false" ht="13.5" hidden="false" customHeight="true" outlineLevel="0" collapsed="false"/>
    <row r="500" customFormat="false" ht="13.5" hidden="false" customHeight="true" outlineLevel="0" collapsed="false"/>
    <row r="501" customFormat="false" ht="13.5" hidden="false" customHeight="true" outlineLevel="0" collapsed="false"/>
    <row r="502" customFormat="false" ht="13.5" hidden="false" customHeight="true" outlineLevel="0" collapsed="false"/>
    <row r="503" customFormat="false" ht="13.5" hidden="false" customHeight="true" outlineLevel="0" collapsed="false"/>
    <row r="504" customFormat="false" ht="13.5" hidden="false" customHeight="true" outlineLevel="0" collapsed="false"/>
    <row r="505" customFormat="false" ht="13.5" hidden="false" customHeight="true" outlineLevel="0" collapsed="false"/>
    <row r="506" customFormat="false" ht="13.5" hidden="false" customHeight="true" outlineLevel="0" collapsed="false"/>
    <row r="507" customFormat="false" ht="13.5" hidden="false" customHeight="true" outlineLevel="0" collapsed="false"/>
    <row r="508" customFormat="false" ht="13.5" hidden="false" customHeight="true" outlineLevel="0" collapsed="false"/>
    <row r="509" customFormat="false" ht="13.5" hidden="false" customHeight="true" outlineLevel="0" collapsed="false"/>
    <row r="510" customFormat="false" ht="13.5" hidden="false" customHeight="true" outlineLevel="0" collapsed="false"/>
    <row r="511" customFormat="false" ht="13.5" hidden="false" customHeight="true" outlineLevel="0" collapsed="false"/>
    <row r="512" customFormat="false" ht="13.5" hidden="false" customHeight="true" outlineLevel="0" collapsed="false"/>
    <row r="513" customFormat="false" ht="13.5" hidden="false" customHeight="true" outlineLevel="0" collapsed="false"/>
    <row r="514" customFormat="false" ht="13.5" hidden="false" customHeight="true" outlineLevel="0" collapsed="false"/>
    <row r="515" customFormat="false" ht="13.5" hidden="false" customHeight="true" outlineLevel="0" collapsed="false"/>
    <row r="516" customFormat="false" ht="13.5" hidden="false" customHeight="true" outlineLevel="0" collapsed="false"/>
    <row r="517" customFormat="false" ht="13.5" hidden="false" customHeight="true" outlineLevel="0" collapsed="false"/>
    <row r="518" customFormat="false" ht="13.5" hidden="false" customHeight="true" outlineLevel="0" collapsed="false"/>
    <row r="519" customFormat="false" ht="13.5" hidden="false" customHeight="true" outlineLevel="0" collapsed="false"/>
    <row r="520" customFormat="false" ht="13.5" hidden="false" customHeight="true" outlineLevel="0" collapsed="false"/>
    <row r="521" customFormat="false" ht="13.5" hidden="false" customHeight="true" outlineLevel="0" collapsed="false"/>
    <row r="522" customFormat="false" ht="13.5" hidden="false" customHeight="true" outlineLevel="0" collapsed="false"/>
    <row r="523" customFormat="false" ht="13.5" hidden="false" customHeight="true" outlineLevel="0" collapsed="false"/>
    <row r="524" customFormat="false" ht="13.5" hidden="false" customHeight="true" outlineLevel="0" collapsed="false"/>
    <row r="525" customFormat="false" ht="13.5" hidden="false" customHeight="true" outlineLevel="0" collapsed="false"/>
    <row r="526" customFormat="false" ht="13.5" hidden="false" customHeight="true" outlineLevel="0" collapsed="false"/>
    <row r="527" customFormat="false" ht="13.5" hidden="false" customHeight="true" outlineLevel="0" collapsed="false"/>
    <row r="528" customFormat="false" ht="13.5" hidden="false" customHeight="true" outlineLevel="0" collapsed="false"/>
    <row r="529" customFormat="false" ht="13.5" hidden="false" customHeight="true" outlineLevel="0" collapsed="false"/>
    <row r="530" customFormat="false" ht="13.5" hidden="false" customHeight="true" outlineLevel="0" collapsed="false"/>
    <row r="531" customFormat="false" ht="13.5" hidden="false" customHeight="true" outlineLevel="0" collapsed="false"/>
    <row r="532" customFormat="false" ht="13.5" hidden="false" customHeight="true" outlineLevel="0" collapsed="false"/>
    <row r="533" customFormat="false" ht="13.5" hidden="false" customHeight="true" outlineLevel="0" collapsed="false"/>
    <row r="534" customFormat="false" ht="13.5" hidden="false" customHeight="true" outlineLevel="0" collapsed="false"/>
    <row r="535" customFormat="false" ht="13.5" hidden="false" customHeight="true" outlineLevel="0" collapsed="false"/>
    <row r="536" customFormat="false" ht="13.5" hidden="false" customHeight="true" outlineLevel="0" collapsed="false"/>
    <row r="537" customFormat="false" ht="13.5" hidden="false" customHeight="true" outlineLevel="0" collapsed="false"/>
    <row r="538" customFormat="false" ht="13.5" hidden="false" customHeight="true" outlineLevel="0" collapsed="false"/>
    <row r="539" customFormat="false" ht="13.5" hidden="false" customHeight="true" outlineLevel="0" collapsed="false"/>
    <row r="540" customFormat="false" ht="13.5" hidden="false" customHeight="true" outlineLevel="0" collapsed="false"/>
    <row r="541" customFormat="false" ht="13.5" hidden="false" customHeight="true" outlineLevel="0" collapsed="false"/>
    <row r="542" customFormat="false" ht="13.5" hidden="false" customHeight="true" outlineLevel="0" collapsed="false"/>
    <row r="543" customFormat="false" ht="13.5" hidden="false" customHeight="true" outlineLevel="0" collapsed="false"/>
    <row r="544" customFormat="false" ht="13.5" hidden="false" customHeight="true" outlineLevel="0" collapsed="false"/>
    <row r="545" customFormat="false" ht="13.5" hidden="false" customHeight="true" outlineLevel="0" collapsed="false"/>
    <row r="546" customFormat="false" ht="13.5" hidden="false" customHeight="true" outlineLevel="0" collapsed="false"/>
    <row r="547" customFormat="false" ht="13.5" hidden="false" customHeight="true" outlineLevel="0" collapsed="false"/>
    <row r="548" customFormat="false" ht="13.5" hidden="false" customHeight="true" outlineLevel="0" collapsed="false"/>
    <row r="549" customFormat="false" ht="13.5" hidden="false" customHeight="true" outlineLevel="0" collapsed="false"/>
    <row r="550" customFormat="false" ht="13.5" hidden="false" customHeight="true" outlineLevel="0" collapsed="false"/>
    <row r="551" customFormat="false" ht="13.5" hidden="false" customHeight="true" outlineLevel="0" collapsed="false"/>
    <row r="552" customFormat="false" ht="13.5" hidden="false" customHeight="true" outlineLevel="0" collapsed="false"/>
    <row r="553" customFormat="false" ht="13.5" hidden="false" customHeight="true" outlineLevel="0" collapsed="false"/>
    <row r="554" customFormat="false" ht="13.5" hidden="false" customHeight="true" outlineLevel="0" collapsed="false"/>
    <row r="555" customFormat="false" ht="13.5" hidden="false" customHeight="true" outlineLevel="0" collapsed="false"/>
    <row r="556" customFormat="false" ht="13.5" hidden="false" customHeight="true" outlineLevel="0" collapsed="false"/>
    <row r="557" customFormat="false" ht="13.5" hidden="false" customHeight="true" outlineLevel="0" collapsed="false"/>
    <row r="558" customFormat="false" ht="13.5" hidden="false" customHeight="true" outlineLevel="0" collapsed="false"/>
    <row r="559" customFormat="false" ht="13.5" hidden="false" customHeight="true" outlineLevel="0" collapsed="false"/>
    <row r="560" customFormat="false" ht="13.5" hidden="false" customHeight="true" outlineLevel="0" collapsed="false"/>
    <row r="561" customFormat="false" ht="13.5" hidden="false" customHeight="true" outlineLevel="0" collapsed="false"/>
    <row r="562" customFormat="false" ht="13.5" hidden="false" customHeight="true" outlineLevel="0" collapsed="false"/>
    <row r="563" customFormat="false" ht="13.5" hidden="false" customHeight="true" outlineLevel="0" collapsed="false"/>
    <row r="564" customFormat="false" ht="13.5" hidden="false" customHeight="true" outlineLevel="0" collapsed="false"/>
    <row r="565" customFormat="false" ht="13.5" hidden="false" customHeight="true" outlineLevel="0" collapsed="false"/>
    <row r="566" customFormat="false" ht="13.5" hidden="false" customHeight="true" outlineLevel="0" collapsed="false"/>
    <row r="567" customFormat="false" ht="13.5" hidden="false" customHeight="true" outlineLevel="0" collapsed="false"/>
    <row r="568" customFormat="false" ht="13.5" hidden="false" customHeight="true" outlineLevel="0" collapsed="false"/>
    <row r="569" customFormat="false" ht="13.5" hidden="false" customHeight="true" outlineLevel="0" collapsed="false"/>
    <row r="570" customFormat="false" ht="13.5" hidden="false" customHeight="true" outlineLevel="0" collapsed="false"/>
    <row r="571" customFormat="false" ht="13.5" hidden="false" customHeight="true" outlineLevel="0" collapsed="false"/>
    <row r="572" customFormat="false" ht="13.5" hidden="false" customHeight="true" outlineLevel="0" collapsed="false"/>
    <row r="573" customFormat="false" ht="13.5" hidden="false" customHeight="true" outlineLevel="0" collapsed="false"/>
    <row r="574" customFormat="false" ht="13.5" hidden="false" customHeight="true" outlineLevel="0" collapsed="false"/>
    <row r="575" customFormat="false" ht="13.5" hidden="false" customHeight="true" outlineLevel="0" collapsed="false"/>
    <row r="576" customFormat="false" ht="13.5" hidden="false" customHeight="true" outlineLevel="0" collapsed="false"/>
    <row r="577" customFormat="false" ht="13.5" hidden="false" customHeight="true" outlineLevel="0" collapsed="false"/>
    <row r="578" customFormat="false" ht="13.5" hidden="false" customHeight="true" outlineLevel="0" collapsed="false"/>
    <row r="579" customFormat="false" ht="13.5" hidden="false" customHeight="true" outlineLevel="0" collapsed="false"/>
    <row r="580" customFormat="false" ht="13.5" hidden="false" customHeight="true" outlineLevel="0" collapsed="false"/>
    <row r="581" customFormat="false" ht="13.5" hidden="false" customHeight="true" outlineLevel="0" collapsed="false"/>
    <row r="582" customFormat="false" ht="13.5" hidden="false" customHeight="true" outlineLevel="0" collapsed="false"/>
    <row r="583" customFormat="false" ht="13.5" hidden="false" customHeight="true" outlineLevel="0" collapsed="false"/>
    <row r="584" customFormat="false" ht="13.5" hidden="false" customHeight="true" outlineLevel="0" collapsed="false"/>
    <row r="585" customFormat="false" ht="13.5" hidden="false" customHeight="true" outlineLevel="0" collapsed="false"/>
    <row r="586" customFormat="false" ht="13.5" hidden="false" customHeight="true" outlineLevel="0" collapsed="false"/>
    <row r="587" customFormat="false" ht="13.5" hidden="false" customHeight="true" outlineLevel="0" collapsed="false"/>
    <row r="588" customFormat="false" ht="13.5" hidden="false" customHeight="true" outlineLevel="0" collapsed="false"/>
    <row r="589" customFormat="false" ht="13.5" hidden="false" customHeight="true" outlineLevel="0" collapsed="false"/>
    <row r="590" customFormat="false" ht="13.5" hidden="false" customHeight="true" outlineLevel="0" collapsed="false"/>
    <row r="591" customFormat="false" ht="13.5" hidden="false" customHeight="true" outlineLevel="0" collapsed="false"/>
    <row r="592" customFormat="false" ht="13.5" hidden="false" customHeight="true" outlineLevel="0" collapsed="false"/>
    <row r="593" customFormat="false" ht="13.5" hidden="false" customHeight="true" outlineLevel="0" collapsed="false"/>
    <row r="594" customFormat="false" ht="13.5" hidden="false" customHeight="true" outlineLevel="0" collapsed="false"/>
    <row r="595" customFormat="false" ht="13.5" hidden="false" customHeight="true" outlineLevel="0" collapsed="false"/>
    <row r="596" customFormat="false" ht="13.5" hidden="false" customHeight="true" outlineLevel="0" collapsed="false"/>
    <row r="597" customFormat="false" ht="13.5" hidden="false" customHeight="true" outlineLevel="0" collapsed="false"/>
    <row r="598" customFormat="false" ht="13.5" hidden="false" customHeight="true" outlineLevel="0" collapsed="false"/>
    <row r="599" customFormat="false" ht="13.5" hidden="false" customHeight="true" outlineLevel="0" collapsed="false"/>
    <row r="600" customFormat="false" ht="13.5" hidden="false" customHeight="true" outlineLevel="0" collapsed="false"/>
    <row r="601" customFormat="false" ht="13.5" hidden="false" customHeight="true" outlineLevel="0" collapsed="false"/>
    <row r="602" customFormat="false" ht="13.5" hidden="false" customHeight="true" outlineLevel="0" collapsed="false"/>
    <row r="603" customFormat="false" ht="13.5" hidden="false" customHeight="true" outlineLevel="0" collapsed="false"/>
    <row r="604" customFormat="false" ht="13.5" hidden="false" customHeight="true" outlineLevel="0" collapsed="false"/>
    <row r="605" customFormat="false" ht="13.5" hidden="false" customHeight="true" outlineLevel="0" collapsed="false"/>
    <row r="606" customFormat="false" ht="13.5" hidden="false" customHeight="true" outlineLevel="0" collapsed="false"/>
    <row r="607" customFormat="false" ht="13.5" hidden="false" customHeight="true" outlineLevel="0" collapsed="false"/>
    <row r="608" customFormat="false" ht="13.5" hidden="false" customHeight="true" outlineLevel="0" collapsed="false"/>
    <row r="609" customFormat="false" ht="13.5" hidden="false" customHeight="true" outlineLevel="0" collapsed="false"/>
    <row r="610" customFormat="false" ht="13.5" hidden="false" customHeight="true" outlineLevel="0" collapsed="false"/>
    <row r="611" customFormat="false" ht="13.5" hidden="false" customHeight="true" outlineLevel="0" collapsed="false"/>
    <row r="612" customFormat="false" ht="13.5" hidden="false" customHeight="true" outlineLevel="0" collapsed="false"/>
    <row r="613" customFormat="false" ht="13.5" hidden="false" customHeight="true" outlineLevel="0" collapsed="false"/>
    <row r="614" customFormat="false" ht="13.5" hidden="false" customHeight="true" outlineLevel="0" collapsed="false"/>
    <row r="615" customFormat="false" ht="13.5" hidden="false" customHeight="true" outlineLevel="0" collapsed="false"/>
    <row r="616" customFormat="false" ht="13.5" hidden="false" customHeight="true" outlineLevel="0" collapsed="false"/>
    <row r="617" customFormat="false" ht="13.5" hidden="false" customHeight="true" outlineLevel="0" collapsed="false"/>
    <row r="618" customFormat="false" ht="13.5" hidden="false" customHeight="true" outlineLevel="0" collapsed="false"/>
    <row r="619" customFormat="false" ht="13.5" hidden="false" customHeight="true" outlineLevel="0" collapsed="false"/>
    <row r="620" customFormat="false" ht="13.5" hidden="false" customHeight="true" outlineLevel="0" collapsed="false"/>
    <row r="621" customFormat="false" ht="13.5" hidden="false" customHeight="true" outlineLevel="0" collapsed="false"/>
    <row r="622" customFormat="false" ht="13.5" hidden="false" customHeight="true" outlineLevel="0" collapsed="false"/>
    <row r="623" customFormat="false" ht="13.5" hidden="false" customHeight="true" outlineLevel="0" collapsed="false"/>
    <row r="624" customFormat="false" ht="13.5" hidden="false" customHeight="true" outlineLevel="0" collapsed="false"/>
    <row r="625" customFormat="false" ht="13.5" hidden="false" customHeight="true" outlineLevel="0" collapsed="false"/>
    <row r="626" customFormat="false" ht="13.5" hidden="false" customHeight="true" outlineLevel="0" collapsed="false"/>
    <row r="627" customFormat="false" ht="13.5" hidden="false" customHeight="true" outlineLevel="0" collapsed="false"/>
    <row r="628" customFormat="false" ht="13.5" hidden="false" customHeight="true" outlineLevel="0" collapsed="false"/>
    <row r="629" customFormat="false" ht="13.5" hidden="false" customHeight="true" outlineLevel="0" collapsed="false"/>
    <row r="630" customFormat="false" ht="13.5" hidden="false" customHeight="true" outlineLevel="0" collapsed="false"/>
    <row r="631" customFormat="false" ht="13.5" hidden="false" customHeight="true" outlineLevel="0" collapsed="false"/>
    <row r="632" customFormat="false" ht="13.5" hidden="false" customHeight="true" outlineLevel="0" collapsed="false"/>
    <row r="633" customFormat="false" ht="13.5" hidden="false" customHeight="true" outlineLevel="0" collapsed="false"/>
    <row r="634" customFormat="false" ht="13.5" hidden="false" customHeight="true" outlineLevel="0" collapsed="false"/>
    <row r="635" customFormat="false" ht="13.5" hidden="false" customHeight="true" outlineLevel="0" collapsed="false"/>
    <row r="636" customFormat="false" ht="13.5" hidden="false" customHeight="true" outlineLevel="0" collapsed="false"/>
    <row r="637" customFormat="false" ht="13.5" hidden="false" customHeight="true" outlineLevel="0" collapsed="false"/>
    <row r="638" customFormat="false" ht="13.5" hidden="false" customHeight="true" outlineLevel="0" collapsed="false"/>
    <row r="639" customFormat="false" ht="13.5" hidden="false" customHeight="true" outlineLevel="0" collapsed="false"/>
    <row r="640" customFormat="false" ht="13.5" hidden="false" customHeight="true" outlineLevel="0" collapsed="false"/>
    <row r="641" customFormat="false" ht="13.5" hidden="false" customHeight="true" outlineLevel="0" collapsed="false"/>
    <row r="642" customFormat="false" ht="13.5" hidden="false" customHeight="true" outlineLevel="0" collapsed="false"/>
    <row r="643" customFormat="false" ht="13.5" hidden="false" customHeight="true" outlineLevel="0" collapsed="false"/>
    <row r="644" customFormat="false" ht="13.5" hidden="false" customHeight="true" outlineLevel="0" collapsed="false"/>
    <row r="645" customFormat="false" ht="13.5" hidden="false" customHeight="true" outlineLevel="0" collapsed="false"/>
    <row r="646" customFormat="false" ht="13.5" hidden="false" customHeight="true" outlineLevel="0" collapsed="false"/>
    <row r="647" customFormat="false" ht="13.5" hidden="false" customHeight="true" outlineLevel="0" collapsed="false"/>
    <row r="648" customFormat="false" ht="13.5" hidden="false" customHeight="true" outlineLevel="0" collapsed="false"/>
    <row r="649" customFormat="false" ht="13.5" hidden="false" customHeight="true" outlineLevel="0" collapsed="false"/>
    <row r="650" customFormat="false" ht="13.5" hidden="false" customHeight="true" outlineLevel="0" collapsed="false"/>
    <row r="651" customFormat="false" ht="13.5" hidden="false" customHeight="true" outlineLevel="0" collapsed="false"/>
    <row r="652" customFormat="false" ht="13.5" hidden="false" customHeight="true" outlineLevel="0" collapsed="false"/>
    <row r="653" customFormat="false" ht="13.5" hidden="false" customHeight="true" outlineLevel="0" collapsed="false"/>
    <row r="654" customFormat="false" ht="13.5" hidden="false" customHeight="true" outlineLevel="0" collapsed="false"/>
    <row r="655" customFormat="false" ht="13.5" hidden="false" customHeight="true" outlineLevel="0" collapsed="false"/>
    <row r="656" customFormat="false" ht="13.5" hidden="false" customHeight="true" outlineLevel="0" collapsed="false"/>
    <row r="657" customFormat="false" ht="13.5" hidden="false" customHeight="true" outlineLevel="0" collapsed="false"/>
    <row r="658" customFormat="false" ht="13.5" hidden="false" customHeight="true" outlineLevel="0" collapsed="false"/>
    <row r="659" customFormat="false" ht="13.5" hidden="false" customHeight="true" outlineLevel="0" collapsed="false"/>
    <row r="660" customFormat="false" ht="13.5" hidden="false" customHeight="true" outlineLevel="0" collapsed="false"/>
    <row r="661" customFormat="false" ht="13.5" hidden="false" customHeight="true" outlineLevel="0" collapsed="false"/>
    <row r="662" customFormat="false" ht="13.5" hidden="false" customHeight="true" outlineLevel="0" collapsed="false"/>
    <row r="663" customFormat="false" ht="13.5" hidden="false" customHeight="true" outlineLevel="0" collapsed="false"/>
    <row r="664" customFormat="false" ht="13.5" hidden="false" customHeight="true" outlineLevel="0" collapsed="false"/>
    <row r="665" customFormat="false" ht="13.5" hidden="false" customHeight="true" outlineLevel="0" collapsed="false"/>
    <row r="666" customFormat="false" ht="13.5" hidden="false" customHeight="true" outlineLevel="0" collapsed="false"/>
    <row r="667" customFormat="false" ht="13.5" hidden="false" customHeight="true" outlineLevel="0" collapsed="false"/>
    <row r="668" customFormat="false" ht="13.5" hidden="false" customHeight="true" outlineLevel="0" collapsed="false"/>
    <row r="669" customFormat="false" ht="13.5" hidden="false" customHeight="true" outlineLevel="0" collapsed="false"/>
    <row r="670" customFormat="false" ht="13.5" hidden="false" customHeight="true" outlineLevel="0" collapsed="false"/>
    <row r="671" customFormat="false" ht="13.5" hidden="false" customHeight="true" outlineLevel="0" collapsed="false"/>
    <row r="672" customFormat="false" ht="13.5" hidden="false" customHeight="true" outlineLevel="0" collapsed="false"/>
    <row r="673" customFormat="false" ht="13.5" hidden="false" customHeight="true" outlineLevel="0" collapsed="false"/>
    <row r="674" customFormat="false" ht="13.5" hidden="false" customHeight="true" outlineLevel="0" collapsed="false"/>
    <row r="675" customFormat="false" ht="13.5" hidden="false" customHeight="true" outlineLevel="0" collapsed="false"/>
    <row r="676" customFormat="false" ht="13.5" hidden="false" customHeight="true" outlineLevel="0" collapsed="false"/>
    <row r="677" customFormat="false" ht="13.5" hidden="false" customHeight="true" outlineLevel="0" collapsed="false"/>
    <row r="678" customFormat="false" ht="13.5" hidden="false" customHeight="true" outlineLevel="0" collapsed="false"/>
    <row r="679" customFormat="false" ht="13.5" hidden="false" customHeight="true" outlineLevel="0" collapsed="false"/>
    <row r="680" customFormat="false" ht="13.5" hidden="false" customHeight="true" outlineLevel="0" collapsed="false"/>
    <row r="681" customFormat="false" ht="13.5" hidden="false" customHeight="true" outlineLevel="0" collapsed="false"/>
    <row r="682" customFormat="false" ht="13.5" hidden="false" customHeight="true" outlineLevel="0" collapsed="false"/>
    <row r="683" customFormat="false" ht="13.5" hidden="false" customHeight="true" outlineLevel="0" collapsed="false"/>
    <row r="684" customFormat="false" ht="13.5" hidden="false" customHeight="true" outlineLevel="0" collapsed="false"/>
    <row r="685" customFormat="false" ht="13.5" hidden="false" customHeight="true" outlineLevel="0" collapsed="false"/>
    <row r="686" customFormat="false" ht="13.5" hidden="false" customHeight="true" outlineLevel="0" collapsed="false"/>
    <row r="687" customFormat="false" ht="13.5" hidden="false" customHeight="true" outlineLevel="0" collapsed="false"/>
    <row r="688" customFormat="false" ht="13.5" hidden="false" customHeight="true" outlineLevel="0" collapsed="false"/>
    <row r="689" customFormat="false" ht="13.5" hidden="false" customHeight="true" outlineLevel="0" collapsed="false"/>
    <row r="690" customFormat="false" ht="13.5" hidden="false" customHeight="true" outlineLevel="0" collapsed="false"/>
    <row r="691" customFormat="false" ht="13.5" hidden="false" customHeight="true" outlineLevel="0" collapsed="false"/>
    <row r="692" customFormat="false" ht="13.5" hidden="false" customHeight="true" outlineLevel="0" collapsed="false"/>
    <row r="693" customFormat="false" ht="13.5" hidden="false" customHeight="true" outlineLevel="0" collapsed="false"/>
    <row r="694" customFormat="false" ht="13.5" hidden="false" customHeight="true" outlineLevel="0" collapsed="false"/>
    <row r="695" customFormat="false" ht="13.5" hidden="false" customHeight="true" outlineLevel="0" collapsed="false"/>
    <row r="696" customFormat="false" ht="13.5" hidden="false" customHeight="true" outlineLevel="0" collapsed="false"/>
    <row r="697" customFormat="false" ht="13.5" hidden="false" customHeight="true" outlineLevel="0" collapsed="false"/>
    <row r="698" customFormat="false" ht="13.5" hidden="false" customHeight="true" outlineLevel="0" collapsed="false"/>
    <row r="699" customFormat="false" ht="13.5" hidden="false" customHeight="true" outlineLevel="0" collapsed="false"/>
    <row r="700" customFormat="false" ht="13.5" hidden="false" customHeight="true" outlineLevel="0" collapsed="false"/>
    <row r="701" customFormat="false" ht="13.5" hidden="false" customHeight="true" outlineLevel="0" collapsed="false"/>
    <row r="702" customFormat="false" ht="13.5" hidden="false" customHeight="true" outlineLevel="0" collapsed="false"/>
    <row r="703" customFormat="false" ht="13.5" hidden="false" customHeight="true" outlineLevel="0" collapsed="false"/>
    <row r="704" customFormat="false" ht="13.5" hidden="false" customHeight="true" outlineLevel="0" collapsed="false"/>
    <row r="705" customFormat="false" ht="13.5" hidden="false" customHeight="true" outlineLevel="0" collapsed="false"/>
    <row r="706" customFormat="false" ht="13.5" hidden="false" customHeight="true" outlineLevel="0" collapsed="false"/>
    <row r="707" customFormat="false" ht="13.5" hidden="false" customHeight="true" outlineLevel="0" collapsed="false"/>
    <row r="708" customFormat="false" ht="13.5" hidden="false" customHeight="true" outlineLevel="0" collapsed="false"/>
    <row r="709" customFormat="false" ht="13.5" hidden="false" customHeight="true" outlineLevel="0" collapsed="false"/>
    <row r="710" customFormat="false" ht="13.5" hidden="false" customHeight="true" outlineLevel="0" collapsed="false"/>
    <row r="711" customFormat="false" ht="13.5" hidden="false" customHeight="true" outlineLevel="0" collapsed="false"/>
    <row r="712" customFormat="false" ht="13.5" hidden="false" customHeight="true" outlineLevel="0" collapsed="false"/>
    <row r="713" customFormat="false" ht="13.5" hidden="false" customHeight="true" outlineLevel="0" collapsed="false"/>
    <row r="714" customFormat="false" ht="13.5" hidden="false" customHeight="true" outlineLevel="0" collapsed="false"/>
    <row r="715" customFormat="false" ht="13.5" hidden="false" customHeight="true" outlineLevel="0" collapsed="false"/>
    <row r="716" customFormat="false" ht="13.5" hidden="false" customHeight="true" outlineLevel="0" collapsed="false"/>
    <row r="717" customFormat="false" ht="13.5" hidden="false" customHeight="true" outlineLevel="0" collapsed="false"/>
    <row r="718" customFormat="false" ht="13.5" hidden="false" customHeight="true" outlineLevel="0" collapsed="false"/>
    <row r="719" customFormat="false" ht="13.5" hidden="false" customHeight="true" outlineLevel="0" collapsed="false"/>
    <row r="720" customFormat="false" ht="13.5" hidden="false" customHeight="true" outlineLevel="0" collapsed="false"/>
    <row r="721" customFormat="false" ht="13.5" hidden="false" customHeight="true" outlineLevel="0" collapsed="false"/>
    <row r="722" customFormat="false" ht="13.5" hidden="false" customHeight="true" outlineLevel="0" collapsed="false"/>
    <row r="723" customFormat="false" ht="13.5" hidden="false" customHeight="true" outlineLevel="0" collapsed="false"/>
    <row r="724" customFormat="false" ht="13.5" hidden="false" customHeight="true" outlineLevel="0" collapsed="false"/>
    <row r="725" customFormat="false" ht="13.5" hidden="false" customHeight="true" outlineLevel="0" collapsed="false"/>
    <row r="726" customFormat="false" ht="13.5" hidden="false" customHeight="true" outlineLevel="0" collapsed="false"/>
    <row r="727" customFormat="false" ht="13.5" hidden="false" customHeight="true" outlineLevel="0" collapsed="false"/>
    <row r="728" customFormat="false" ht="13.5" hidden="false" customHeight="true" outlineLevel="0" collapsed="false"/>
    <row r="729" customFormat="false" ht="13.5" hidden="false" customHeight="true" outlineLevel="0" collapsed="false"/>
    <row r="730" customFormat="false" ht="13.5" hidden="false" customHeight="true" outlineLevel="0" collapsed="false"/>
    <row r="731" customFormat="false" ht="13.5" hidden="false" customHeight="true" outlineLevel="0" collapsed="false"/>
    <row r="732" customFormat="false" ht="13.5" hidden="false" customHeight="true" outlineLevel="0" collapsed="false"/>
    <row r="733" customFormat="false" ht="13.5" hidden="false" customHeight="true" outlineLevel="0" collapsed="false"/>
    <row r="734" customFormat="false" ht="13.5" hidden="false" customHeight="true" outlineLevel="0" collapsed="false"/>
    <row r="735" customFormat="false" ht="13.5" hidden="false" customHeight="true" outlineLevel="0" collapsed="false"/>
    <row r="736" customFormat="false" ht="13.5" hidden="false" customHeight="true" outlineLevel="0" collapsed="false"/>
    <row r="737" customFormat="false" ht="13.5" hidden="false" customHeight="true" outlineLevel="0" collapsed="false"/>
    <row r="738" customFormat="false" ht="13.5" hidden="false" customHeight="true" outlineLevel="0" collapsed="false"/>
    <row r="739" customFormat="false" ht="13.5" hidden="false" customHeight="true" outlineLevel="0" collapsed="false"/>
    <row r="740" customFormat="false" ht="13.5" hidden="false" customHeight="true" outlineLevel="0" collapsed="false"/>
    <row r="741" customFormat="false" ht="13.5" hidden="false" customHeight="true" outlineLevel="0" collapsed="false"/>
    <row r="742" customFormat="false" ht="13.5" hidden="false" customHeight="true" outlineLevel="0" collapsed="false"/>
    <row r="743" customFormat="false" ht="13.5" hidden="false" customHeight="true" outlineLevel="0" collapsed="false"/>
    <row r="744" customFormat="false" ht="13.5" hidden="false" customHeight="true" outlineLevel="0" collapsed="false"/>
    <row r="745" customFormat="false" ht="13.5" hidden="false" customHeight="true" outlineLevel="0" collapsed="false"/>
    <row r="746" customFormat="false" ht="13.5" hidden="false" customHeight="true" outlineLevel="0" collapsed="false"/>
    <row r="747" customFormat="false" ht="13.5" hidden="false" customHeight="true" outlineLevel="0" collapsed="false"/>
    <row r="748" customFormat="false" ht="13.5" hidden="false" customHeight="true" outlineLevel="0" collapsed="false"/>
    <row r="749" customFormat="false" ht="13.5" hidden="false" customHeight="true" outlineLevel="0" collapsed="false"/>
    <row r="750" customFormat="false" ht="13.5" hidden="false" customHeight="true" outlineLevel="0" collapsed="false"/>
    <row r="751" customFormat="false" ht="13.5" hidden="false" customHeight="true" outlineLevel="0" collapsed="false"/>
    <row r="752" customFormat="false" ht="13.5" hidden="false" customHeight="true" outlineLevel="0" collapsed="false"/>
    <row r="753" customFormat="false" ht="13.5" hidden="false" customHeight="true" outlineLevel="0" collapsed="false"/>
    <row r="754" customFormat="false" ht="13.5" hidden="false" customHeight="true" outlineLevel="0" collapsed="false"/>
    <row r="755" customFormat="false" ht="13.5" hidden="false" customHeight="true" outlineLevel="0" collapsed="false"/>
    <row r="756" customFormat="false" ht="13.5" hidden="false" customHeight="true" outlineLevel="0" collapsed="false"/>
    <row r="757" customFormat="false" ht="13.5" hidden="false" customHeight="true" outlineLevel="0" collapsed="false"/>
    <row r="758" customFormat="false" ht="13.5" hidden="false" customHeight="true" outlineLevel="0" collapsed="false"/>
    <row r="759" customFormat="false" ht="13.5" hidden="false" customHeight="true" outlineLevel="0" collapsed="false"/>
    <row r="760" customFormat="false" ht="13.5" hidden="false" customHeight="true" outlineLevel="0" collapsed="false"/>
    <row r="761" customFormat="false" ht="13.5" hidden="false" customHeight="true" outlineLevel="0" collapsed="false"/>
    <row r="762" customFormat="false" ht="13.5" hidden="false" customHeight="true" outlineLevel="0" collapsed="false"/>
    <row r="763" customFormat="false" ht="13.5" hidden="false" customHeight="true" outlineLevel="0" collapsed="false"/>
    <row r="764" customFormat="false" ht="13.5" hidden="false" customHeight="true" outlineLevel="0" collapsed="false"/>
    <row r="765" customFormat="false" ht="13.5" hidden="false" customHeight="true" outlineLevel="0" collapsed="false"/>
    <row r="766" customFormat="false" ht="13.5" hidden="false" customHeight="true" outlineLevel="0" collapsed="false"/>
    <row r="767" customFormat="false" ht="13.5" hidden="false" customHeight="true" outlineLevel="0" collapsed="false"/>
    <row r="768" customFormat="false" ht="13.5" hidden="false" customHeight="true" outlineLevel="0" collapsed="false"/>
    <row r="769" customFormat="false" ht="13.5" hidden="false" customHeight="true" outlineLevel="0" collapsed="false"/>
    <row r="770" customFormat="false" ht="13.5" hidden="false" customHeight="true" outlineLevel="0" collapsed="false"/>
    <row r="771" customFormat="false" ht="13.5" hidden="false" customHeight="true" outlineLevel="0" collapsed="false"/>
    <row r="772" customFormat="false" ht="13.5" hidden="false" customHeight="true" outlineLevel="0" collapsed="false"/>
    <row r="773" customFormat="false" ht="13.5" hidden="false" customHeight="true" outlineLevel="0" collapsed="false"/>
    <row r="774" customFormat="false" ht="13.5" hidden="false" customHeight="true" outlineLevel="0" collapsed="false"/>
    <row r="775" customFormat="false" ht="13.5" hidden="false" customHeight="true" outlineLevel="0" collapsed="false"/>
    <row r="776" customFormat="false" ht="13.5" hidden="false" customHeight="true" outlineLevel="0" collapsed="false"/>
    <row r="777" customFormat="false" ht="13.5" hidden="false" customHeight="true" outlineLevel="0" collapsed="false"/>
    <row r="778" customFormat="false" ht="13.5" hidden="false" customHeight="true" outlineLevel="0" collapsed="false"/>
    <row r="779" customFormat="false" ht="13.5" hidden="false" customHeight="true" outlineLevel="0" collapsed="false"/>
    <row r="780" customFormat="false" ht="13.5" hidden="false" customHeight="true" outlineLevel="0" collapsed="false"/>
    <row r="781" customFormat="false" ht="13.5" hidden="false" customHeight="true" outlineLevel="0" collapsed="false"/>
    <row r="782" customFormat="false" ht="13.5" hidden="false" customHeight="true" outlineLevel="0" collapsed="false"/>
    <row r="783" customFormat="false" ht="13.5" hidden="false" customHeight="true" outlineLevel="0" collapsed="false"/>
    <row r="784" customFormat="false" ht="13.5" hidden="false" customHeight="true" outlineLevel="0" collapsed="false"/>
    <row r="785" customFormat="false" ht="13.5" hidden="false" customHeight="true" outlineLevel="0" collapsed="false"/>
    <row r="786" customFormat="false" ht="13.5" hidden="false" customHeight="true" outlineLevel="0" collapsed="false"/>
    <row r="787" customFormat="false" ht="13.5" hidden="false" customHeight="true" outlineLevel="0" collapsed="false"/>
    <row r="788" customFormat="false" ht="13.5" hidden="false" customHeight="true" outlineLevel="0" collapsed="false"/>
    <row r="789" customFormat="false" ht="13.5" hidden="false" customHeight="true" outlineLevel="0" collapsed="false"/>
    <row r="790" customFormat="false" ht="13.5" hidden="false" customHeight="true" outlineLevel="0" collapsed="false"/>
    <row r="791" customFormat="false" ht="13.5" hidden="false" customHeight="true" outlineLevel="0" collapsed="false"/>
    <row r="792" customFormat="false" ht="13.5" hidden="false" customHeight="true" outlineLevel="0" collapsed="false"/>
    <row r="793" customFormat="false" ht="13.5" hidden="false" customHeight="true" outlineLevel="0" collapsed="false"/>
    <row r="794" customFormat="false" ht="13.5" hidden="false" customHeight="true" outlineLevel="0" collapsed="false"/>
    <row r="795" customFormat="false" ht="13.5" hidden="false" customHeight="true" outlineLevel="0" collapsed="false"/>
    <row r="796" customFormat="false" ht="13.5" hidden="false" customHeight="true" outlineLevel="0" collapsed="false"/>
    <row r="797" customFormat="false" ht="13.5" hidden="false" customHeight="true" outlineLevel="0" collapsed="false"/>
    <row r="798" customFormat="false" ht="13.5" hidden="false" customHeight="true" outlineLevel="0" collapsed="false"/>
    <row r="799" customFormat="false" ht="13.5" hidden="false" customHeight="true" outlineLevel="0" collapsed="false"/>
    <row r="800" customFormat="false" ht="13.5" hidden="false" customHeight="true" outlineLevel="0" collapsed="false"/>
    <row r="801" customFormat="false" ht="13.5" hidden="false" customHeight="true" outlineLevel="0" collapsed="false"/>
    <row r="802" customFormat="false" ht="13.5" hidden="false" customHeight="true" outlineLevel="0" collapsed="false"/>
    <row r="803" customFormat="false" ht="13.5" hidden="false" customHeight="true" outlineLevel="0" collapsed="false"/>
    <row r="804" customFormat="false" ht="13.5" hidden="false" customHeight="true" outlineLevel="0" collapsed="false"/>
    <row r="805" customFormat="false" ht="13.5" hidden="false" customHeight="true" outlineLevel="0" collapsed="false"/>
    <row r="806" customFormat="false" ht="13.5" hidden="false" customHeight="true" outlineLevel="0" collapsed="false"/>
    <row r="807" customFormat="false" ht="13.5" hidden="false" customHeight="true" outlineLevel="0" collapsed="false"/>
    <row r="808" customFormat="false" ht="13.5" hidden="false" customHeight="true" outlineLevel="0" collapsed="false"/>
    <row r="809" customFormat="false" ht="13.5" hidden="false" customHeight="true" outlineLevel="0" collapsed="false"/>
    <row r="810" customFormat="false" ht="13.5" hidden="false" customHeight="true" outlineLevel="0" collapsed="false"/>
    <row r="811" customFormat="false" ht="13.5" hidden="false" customHeight="true" outlineLevel="0" collapsed="false"/>
    <row r="812" customFormat="false" ht="13.5" hidden="false" customHeight="true" outlineLevel="0" collapsed="false"/>
    <row r="813" customFormat="false" ht="13.5" hidden="false" customHeight="true" outlineLevel="0" collapsed="false"/>
    <row r="814" customFormat="false" ht="13.5" hidden="false" customHeight="true" outlineLevel="0" collapsed="false"/>
    <row r="815" customFormat="false" ht="13.5" hidden="false" customHeight="true" outlineLevel="0" collapsed="false"/>
    <row r="816" customFormat="false" ht="13.5" hidden="false" customHeight="true" outlineLevel="0" collapsed="false"/>
    <row r="817" customFormat="false" ht="13.5" hidden="false" customHeight="true" outlineLevel="0" collapsed="false"/>
    <row r="818" customFormat="false" ht="13.5" hidden="false" customHeight="true" outlineLevel="0" collapsed="false"/>
    <row r="819" customFormat="false" ht="13.5" hidden="false" customHeight="true" outlineLevel="0" collapsed="false"/>
    <row r="820" customFormat="false" ht="13.5" hidden="false" customHeight="true" outlineLevel="0" collapsed="false"/>
    <row r="821" customFormat="false" ht="13.5" hidden="false" customHeight="true" outlineLevel="0" collapsed="false"/>
    <row r="822" customFormat="false" ht="13.5" hidden="false" customHeight="true" outlineLevel="0" collapsed="false"/>
    <row r="823" customFormat="false" ht="13.5" hidden="false" customHeight="true" outlineLevel="0" collapsed="false"/>
    <row r="824" customFormat="false" ht="13.5" hidden="false" customHeight="true" outlineLevel="0" collapsed="false"/>
    <row r="825" customFormat="false" ht="13.5" hidden="false" customHeight="true" outlineLevel="0" collapsed="false"/>
    <row r="826" customFormat="false" ht="13.5" hidden="false" customHeight="true" outlineLevel="0" collapsed="false"/>
    <row r="827" customFormat="false" ht="13.5" hidden="false" customHeight="true" outlineLevel="0" collapsed="false"/>
    <row r="828" customFormat="false" ht="13.5" hidden="false" customHeight="true" outlineLevel="0" collapsed="false"/>
    <row r="829" customFormat="false" ht="13.5" hidden="false" customHeight="true" outlineLevel="0" collapsed="false"/>
    <row r="830" customFormat="false" ht="13.5" hidden="false" customHeight="true" outlineLevel="0" collapsed="false"/>
    <row r="831" customFormat="false" ht="13.5" hidden="false" customHeight="true" outlineLevel="0" collapsed="false"/>
    <row r="832" customFormat="false" ht="13.5" hidden="false" customHeight="true" outlineLevel="0" collapsed="false"/>
    <row r="833" customFormat="false" ht="13.5" hidden="false" customHeight="true" outlineLevel="0" collapsed="false"/>
    <row r="834" customFormat="false" ht="13.5" hidden="false" customHeight="true" outlineLevel="0" collapsed="false"/>
    <row r="835" customFormat="false" ht="13.5" hidden="false" customHeight="true" outlineLevel="0" collapsed="false"/>
    <row r="836" customFormat="false" ht="13.5" hidden="false" customHeight="true" outlineLevel="0" collapsed="false"/>
    <row r="837" customFormat="false" ht="13.5" hidden="false" customHeight="true" outlineLevel="0" collapsed="false"/>
    <row r="838" customFormat="false" ht="13.5" hidden="false" customHeight="true" outlineLevel="0" collapsed="false"/>
    <row r="839" customFormat="false" ht="13.5" hidden="false" customHeight="true" outlineLevel="0" collapsed="false"/>
    <row r="840" customFormat="false" ht="13.5" hidden="false" customHeight="true" outlineLevel="0" collapsed="false"/>
    <row r="841" customFormat="false" ht="13.5" hidden="false" customHeight="true" outlineLevel="0" collapsed="false"/>
    <row r="842" customFormat="false" ht="13.5" hidden="false" customHeight="true" outlineLevel="0" collapsed="false"/>
    <row r="843" customFormat="false" ht="13.5" hidden="false" customHeight="true" outlineLevel="0" collapsed="false"/>
    <row r="844" customFormat="false" ht="13.5" hidden="false" customHeight="true" outlineLevel="0" collapsed="false"/>
    <row r="845" customFormat="false" ht="13.5" hidden="false" customHeight="true" outlineLevel="0" collapsed="false"/>
    <row r="846" customFormat="false" ht="13.5" hidden="false" customHeight="true" outlineLevel="0" collapsed="false"/>
    <row r="847" customFormat="false" ht="13.5" hidden="false" customHeight="true" outlineLevel="0" collapsed="false"/>
    <row r="848" customFormat="false" ht="13.5" hidden="false" customHeight="true" outlineLevel="0" collapsed="false"/>
    <row r="849" customFormat="false" ht="13.5" hidden="false" customHeight="true" outlineLevel="0" collapsed="false"/>
    <row r="850" customFormat="false" ht="13.5" hidden="false" customHeight="true" outlineLevel="0" collapsed="false"/>
    <row r="851" customFormat="false" ht="13.5" hidden="false" customHeight="true" outlineLevel="0" collapsed="false"/>
    <row r="852" customFormat="false" ht="13.5" hidden="false" customHeight="true" outlineLevel="0" collapsed="false"/>
    <row r="853" customFormat="false" ht="13.5" hidden="false" customHeight="true" outlineLevel="0" collapsed="false"/>
    <row r="854" customFormat="false" ht="13.5" hidden="false" customHeight="true" outlineLevel="0" collapsed="false"/>
    <row r="855" customFormat="false" ht="13.5" hidden="false" customHeight="true" outlineLevel="0" collapsed="false"/>
    <row r="856" customFormat="false" ht="13.5" hidden="false" customHeight="true" outlineLevel="0" collapsed="false"/>
    <row r="857" customFormat="false" ht="13.5" hidden="false" customHeight="true" outlineLevel="0" collapsed="false"/>
    <row r="858" customFormat="false" ht="13.5" hidden="false" customHeight="true" outlineLevel="0" collapsed="false"/>
    <row r="859" customFormat="false" ht="13.5" hidden="false" customHeight="true" outlineLevel="0" collapsed="false"/>
    <row r="860" customFormat="false" ht="13.5" hidden="false" customHeight="true" outlineLevel="0" collapsed="false"/>
    <row r="861" customFormat="false" ht="13.5" hidden="false" customHeight="true" outlineLevel="0" collapsed="false"/>
    <row r="862" customFormat="false" ht="13.5" hidden="false" customHeight="true" outlineLevel="0" collapsed="false"/>
    <row r="863" customFormat="false" ht="13.5" hidden="false" customHeight="true" outlineLevel="0" collapsed="false"/>
    <row r="864" customFormat="false" ht="13.5" hidden="false" customHeight="true" outlineLevel="0" collapsed="false"/>
    <row r="865" customFormat="false" ht="13.5" hidden="false" customHeight="true" outlineLevel="0" collapsed="false"/>
    <row r="866" customFormat="false" ht="13.5" hidden="false" customHeight="true" outlineLevel="0" collapsed="false"/>
    <row r="867" customFormat="false" ht="13.5" hidden="false" customHeight="true" outlineLevel="0" collapsed="false"/>
    <row r="868" customFormat="false" ht="13.5" hidden="false" customHeight="true" outlineLevel="0" collapsed="false"/>
    <row r="869" customFormat="false" ht="13.5" hidden="false" customHeight="true" outlineLevel="0" collapsed="false"/>
    <row r="870" customFormat="false" ht="13.5" hidden="false" customHeight="true" outlineLevel="0" collapsed="false"/>
    <row r="871" customFormat="false" ht="13.5" hidden="false" customHeight="true" outlineLevel="0" collapsed="false"/>
    <row r="872" customFormat="false" ht="13.5" hidden="false" customHeight="true" outlineLevel="0" collapsed="false"/>
    <row r="873" customFormat="false" ht="13.5" hidden="false" customHeight="true" outlineLevel="0" collapsed="false"/>
    <row r="874" customFormat="false" ht="13.5" hidden="false" customHeight="true" outlineLevel="0" collapsed="false"/>
    <row r="875" customFormat="false" ht="13.5" hidden="false" customHeight="true" outlineLevel="0" collapsed="false"/>
    <row r="876" customFormat="false" ht="13.5" hidden="false" customHeight="true" outlineLevel="0" collapsed="false"/>
    <row r="877" customFormat="false" ht="13.5" hidden="false" customHeight="true" outlineLevel="0" collapsed="false"/>
    <row r="878" customFormat="false" ht="13.5" hidden="false" customHeight="true" outlineLevel="0" collapsed="false"/>
    <row r="879" customFormat="false" ht="13.5" hidden="false" customHeight="true" outlineLevel="0" collapsed="false"/>
    <row r="880" customFormat="false" ht="13.5" hidden="false" customHeight="true" outlineLevel="0" collapsed="false"/>
    <row r="881" customFormat="false" ht="13.5" hidden="false" customHeight="true" outlineLevel="0" collapsed="false"/>
    <row r="882" customFormat="false" ht="13.5" hidden="false" customHeight="true" outlineLevel="0" collapsed="false"/>
    <row r="883" customFormat="false" ht="13.5" hidden="false" customHeight="true" outlineLevel="0" collapsed="false"/>
    <row r="884" customFormat="false" ht="13.5" hidden="false" customHeight="true" outlineLevel="0" collapsed="false"/>
    <row r="885" customFormat="false" ht="13.5" hidden="false" customHeight="true" outlineLevel="0" collapsed="false"/>
    <row r="886" customFormat="false" ht="13.5" hidden="false" customHeight="true" outlineLevel="0" collapsed="false"/>
    <row r="887" customFormat="false" ht="13.5" hidden="false" customHeight="true" outlineLevel="0" collapsed="false"/>
    <row r="888" customFormat="false" ht="13.5" hidden="false" customHeight="true" outlineLevel="0" collapsed="false"/>
    <row r="889" customFormat="false" ht="13.5" hidden="false" customHeight="true" outlineLevel="0" collapsed="false"/>
    <row r="890" customFormat="false" ht="13.5" hidden="false" customHeight="true" outlineLevel="0" collapsed="false"/>
    <row r="891" customFormat="false" ht="13.5" hidden="false" customHeight="true" outlineLevel="0" collapsed="false"/>
    <row r="892" customFormat="false" ht="13.5" hidden="false" customHeight="true" outlineLevel="0" collapsed="false"/>
    <row r="893" customFormat="false" ht="13.5" hidden="false" customHeight="true" outlineLevel="0" collapsed="false"/>
    <row r="894" customFormat="false" ht="13.5" hidden="false" customHeight="true" outlineLevel="0" collapsed="false"/>
    <row r="895" customFormat="false" ht="13.5" hidden="false" customHeight="true" outlineLevel="0" collapsed="false"/>
    <row r="896" customFormat="false" ht="13.5" hidden="false" customHeight="true" outlineLevel="0" collapsed="false"/>
    <row r="897" customFormat="false" ht="13.5" hidden="false" customHeight="true" outlineLevel="0" collapsed="false"/>
    <row r="898" customFormat="false" ht="13.5" hidden="false" customHeight="true" outlineLevel="0" collapsed="false"/>
    <row r="899" customFormat="false" ht="13.5" hidden="false" customHeight="true" outlineLevel="0" collapsed="false"/>
    <row r="900" customFormat="false" ht="13.5" hidden="false" customHeight="true" outlineLevel="0" collapsed="false"/>
    <row r="901" customFormat="false" ht="13.5" hidden="false" customHeight="true" outlineLevel="0" collapsed="false"/>
    <row r="902" customFormat="false" ht="13.5" hidden="false" customHeight="true" outlineLevel="0" collapsed="false"/>
    <row r="903" customFormat="false" ht="13.5" hidden="false" customHeight="true" outlineLevel="0" collapsed="false"/>
    <row r="904" customFormat="false" ht="13.5" hidden="false" customHeight="true" outlineLevel="0" collapsed="false"/>
    <row r="905" customFormat="false" ht="13.5" hidden="false" customHeight="true" outlineLevel="0" collapsed="false"/>
    <row r="906" customFormat="false" ht="13.5" hidden="false" customHeight="true" outlineLevel="0" collapsed="false"/>
    <row r="907" customFormat="false" ht="13.5" hidden="false" customHeight="true" outlineLevel="0" collapsed="false"/>
    <row r="908" customFormat="false" ht="13.5" hidden="false" customHeight="true" outlineLevel="0" collapsed="false"/>
    <row r="909" customFormat="false" ht="13.5" hidden="false" customHeight="true" outlineLevel="0" collapsed="false"/>
    <row r="910" customFormat="false" ht="13.5" hidden="false" customHeight="true" outlineLevel="0" collapsed="false"/>
    <row r="911" customFormat="false" ht="13.5" hidden="false" customHeight="true" outlineLevel="0" collapsed="false"/>
    <row r="912" customFormat="false" ht="13.5" hidden="false" customHeight="true" outlineLevel="0" collapsed="false"/>
    <row r="913" customFormat="false" ht="13.5" hidden="false" customHeight="true" outlineLevel="0" collapsed="false"/>
    <row r="914" customFormat="false" ht="13.5" hidden="false" customHeight="true" outlineLevel="0" collapsed="false"/>
    <row r="915" customFormat="false" ht="13.5" hidden="false" customHeight="true" outlineLevel="0" collapsed="false"/>
    <row r="916" customFormat="false" ht="13.5" hidden="false" customHeight="true" outlineLevel="0" collapsed="false"/>
    <row r="917" customFormat="false" ht="13.5" hidden="false" customHeight="true" outlineLevel="0" collapsed="false"/>
    <row r="918" customFormat="false" ht="13.5" hidden="false" customHeight="true" outlineLevel="0" collapsed="false"/>
    <row r="919" customFormat="false" ht="13.5" hidden="false" customHeight="true" outlineLevel="0" collapsed="false"/>
    <row r="920" customFormat="false" ht="13.5" hidden="false" customHeight="true" outlineLevel="0" collapsed="false"/>
    <row r="921" customFormat="false" ht="13.5" hidden="false" customHeight="true" outlineLevel="0" collapsed="false"/>
    <row r="922" customFormat="false" ht="13.5" hidden="false" customHeight="true" outlineLevel="0" collapsed="false"/>
    <row r="923" customFormat="false" ht="13.5" hidden="false" customHeight="true" outlineLevel="0" collapsed="false"/>
    <row r="924" customFormat="false" ht="13.5" hidden="false" customHeight="true" outlineLevel="0" collapsed="false"/>
    <row r="925" customFormat="false" ht="13.5" hidden="false" customHeight="true" outlineLevel="0" collapsed="false"/>
    <row r="926" customFormat="false" ht="13.5" hidden="false" customHeight="true" outlineLevel="0" collapsed="false"/>
    <row r="927" customFormat="false" ht="13.5" hidden="false" customHeight="true" outlineLevel="0" collapsed="false"/>
    <row r="928" customFormat="false" ht="13.5" hidden="false" customHeight="true" outlineLevel="0" collapsed="false"/>
    <row r="929" customFormat="false" ht="13.5" hidden="false" customHeight="true" outlineLevel="0" collapsed="false"/>
    <row r="930" customFormat="false" ht="13.5" hidden="false" customHeight="true" outlineLevel="0" collapsed="false"/>
    <row r="931" customFormat="false" ht="13.5" hidden="false" customHeight="true" outlineLevel="0" collapsed="false"/>
    <row r="932" customFormat="false" ht="13.5" hidden="false" customHeight="true" outlineLevel="0" collapsed="false"/>
    <row r="933" customFormat="false" ht="13.5" hidden="false" customHeight="true" outlineLevel="0" collapsed="false"/>
    <row r="934" customFormat="false" ht="13.5" hidden="false" customHeight="true" outlineLevel="0" collapsed="false"/>
    <row r="935" customFormat="false" ht="13.5" hidden="false" customHeight="true" outlineLevel="0" collapsed="false"/>
    <row r="936" customFormat="false" ht="13.5" hidden="false" customHeight="true" outlineLevel="0" collapsed="false"/>
    <row r="937" customFormat="false" ht="13.5" hidden="false" customHeight="true" outlineLevel="0" collapsed="false"/>
    <row r="938" customFormat="false" ht="13.5" hidden="false" customHeight="true" outlineLevel="0" collapsed="false"/>
    <row r="939" customFormat="false" ht="13.5" hidden="false" customHeight="true" outlineLevel="0" collapsed="false"/>
    <row r="940" customFormat="false" ht="13.5" hidden="false" customHeight="true" outlineLevel="0" collapsed="false"/>
    <row r="941" customFormat="false" ht="13.5" hidden="false" customHeight="true" outlineLevel="0" collapsed="false"/>
    <row r="942" customFormat="false" ht="13.5" hidden="false" customHeight="true" outlineLevel="0" collapsed="false"/>
    <row r="943" customFormat="false" ht="13.5" hidden="false" customHeight="true" outlineLevel="0" collapsed="false"/>
    <row r="944" customFormat="false" ht="13.5" hidden="false" customHeight="true" outlineLevel="0" collapsed="false"/>
    <row r="945" customFormat="false" ht="13.5" hidden="false" customHeight="true" outlineLevel="0" collapsed="false"/>
    <row r="946" customFormat="false" ht="13.5" hidden="false" customHeight="true" outlineLevel="0" collapsed="false"/>
    <row r="947" customFormat="false" ht="13.5" hidden="false" customHeight="true" outlineLevel="0" collapsed="false"/>
    <row r="948" customFormat="false" ht="13.5" hidden="false" customHeight="true" outlineLevel="0" collapsed="false"/>
    <row r="949" customFormat="false" ht="13.5" hidden="false" customHeight="true" outlineLevel="0" collapsed="false"/>
    <row r="950" customFormat="false" ht="13.5" hidden="false" customHeight="true" outlineLevel="0" collapsed="false"/>
    <row r="951" customFormat="false" ht="13.5" hidden="false" customHeight="true" outlineLevel="0" collapsed="false"/>
    <row r="952" customFormat="false" ht="13.5" hidden="false" customHeight="true" outlineLevel="0" collapsed="false"/>
    <row r="953" customFormat="false" ht="13.5" hidden="false" customHeight="true" outlineLevel="0" collapsed="false"/>
    <row r="954" customFormat="false" ht="13.5" hidden="false" customHeight="true" outlineLevel="0" collapsed="false"/>
    <row r="955" customFormat="false" ht="13.5" hidden="false" customHeight="true" outlineLevel="0" collapsed="false"/>
    <row r="956" customFormat="false" ht="13.5" hidden="false" customHeight="true" outlineLevel="0" collapsed="false"/>
    <row r="957" customFormat="false" ht="13.5" hidden="false" customHeight="true" outlineLevel="0" collapsed="false"/>
    <row r="958" customFormat="false" ht="13.5" hidden="false" customHeight="true" outlineLevel="0" collapsed="false"/>
    <row r="959" customFormat="false" ht="13.5" hidden="false" customHeight="true" outlineLevel="0" collapsed="false"/>
    <row r="960" customFormat="false" ht="13.5" hidden="false" customHeight="true" outlineLevel="0" collapsed="false"/>
    <row r="961" customFormat="false" ht="13.5" hidden="false" customHeight="true" outlineLevel="0" collapsed="false"/>
    <row r="962" customFormat="false" ht="13.5" hidden="false" customHeight="true" outlineLevel="0" collapsed="false"/>
    <row r="963" customFormat="false" ht="13.5" hidden="false" customHeight="true" outlineLevel="0" collapsed="false"/>
    <row r="964" customFormat="false" ht="13.5" hidden="false" customHeight="true" outlineLevel="0" collapsed="false"/>
    <row r="965" customFormat="false" ht="13.5" hidden="false" customHeight="true" outlineLevel="0" collapsed="false"/>
    <row r="966" customFormat="false" ht="13.5" hidden="false" customHeight="true" outlineLevel="0" collapsed="false"/>
    <row r="967" customFormat="false" ht="13.5" hidden="false" customHeight="true" outlineLevel="0" collapsed="false"/>
    <row r="968" customFormat="false" ht="13.5" hidden="false" customHeight="true" outlineLevel="0" collapsed="false"/>
    <row r="969" customFormat="false" ht="13.5" hidden="false" customHeight="true" outlineLevel="0" collapsed="false"/>
    <row r="970" customFormat="false" ht="13.5" hidden="false" customHeight="true" outlineLevel="0" collapsed="false"/>
    <row r="971" customFormat="false" ht="13.5" hidden="false" customHeight="true" outlineLevel="0" collapsed="false"/>
    <row r="972" customFormat="false" ht="13.5" hidden="false" customHeight="true" outlineLevel="0" collapsed="false"/>
    <row r="973" customFormat="false" ht="13.5" hidden="false" customHeight="true" outlineLevel="0" collapsed="false"/>
    <row r="974" customFormat="false" ht="13.5" hidden="false" customHeight="true" outlineLevel="0" collapsed="false"/>
    <row r="975" customFormat="false" ht="13.5" hidden="false" customHeight="true" outlineLevel="0" collapsed="false"/>
    <row r="976" customFormat="false" ht="13.5" hidden="false" customHeight="true" outlineLevel="0" collapsed="false"/>
    <row r="977" customFormat="false" ht="13.5" hidden="false" customHeight="true" outlineLevel="0" collapsed="false"/>
    <row r="978" customFormat="false" ht="13.5" hidden="false" customHeight="true" outlineLevel="0" collapsed="false"/>
    <row r="979" customFormat="false" ht="13.5" hidden="false" customHeight="true" outlineLevel="0" collapsed="false"/>
    <row r="980" customFormat="false" ht="13.5" hidden="false" customHeight="true" outlineLevel="0" collapsed="false"/>
    <row r="981" customFormat="false" ht="13.5" hidden="false" customHeight="true" outlineLevel="0" collapsed="false"/>
    <row r="982" customFormat="false" ht="13.5" hidden="false" customHeight="true" outlineLevel="0" collapsed="false"/>
    <row r="983" customFormat="false" ht="13.5" hidden="false" customHeight="true" outlineLevel="0" collapsed="false"/>
    <row r="984" customFormat="false" ht="13.5" hidden="false" customHeight="true" outlineLevel="0" collapsed="false"/>
    <row r="985" customFormat="false" ht="13.5" hidden="false" customHeight="true" outlineLevel="0" collapsed="false"/>
    <row r="986" customFormat="false" ht="13.5" hidden="false" customHeight="true" outlineLevel="0" collapsed="false"/>
    <row r="987" customFormat="false" ht="13.5" hidden="false" customHeight="true" outlineLevel="0" collapsed="false"/>
    <row r="988" customFormat="false" ht="13.5" hidden="false" customHeight="true" outlineLevel="0" collapsed="false"/>
    <row r="989" customFormat="false" ht="13.5" hidden="false" customHeight="true" outlineLevel="0" collapsed="false"/>
    <row r="990" customFormat="false" ht="13.5" hidden="false" customHeight="true" outlineLevel="0" collapsed="false"/>
    <row r="991" customFormat="false" ht="13.5" hidden="false" customHeight="true" outlineLevel="0" collapsed="false"/>
    <row r="992" customFormat="false" ht="13.5" hidden="false" customHeight="true" outlineLevel="0" collapsed="false"/>
    <row r="993" customFormat="false" ht="13.5" hidden="false" customHeight="true" outlineLevel="0" collapsed="false"/>
    <row r="994" customFormat="false" ht="13.5" hidden="false" customHeight="true" outlineLevel="0" collapsed="false"/>
    <row r="995" customFormat="false" ht="13.5" hidden="false" customHeight="true" outlineLevel="0" collapsed="false"/>
    <row r="996" customFormat="false" ht="13.5" hidden="false" customHeight="true" outlineLevel="0" collapsed="false"/>
    <row r="997" customFormat="false" ht="13.5" hidden="false" customHeight="true" outlineLevel="0" collapsed="false"/>
    <row r="998" customFormat="false" ht="13.5" hidden="false" customHeight="true" outlineLevel="0" collapsed="false"/>
    <row r="999" customFormat="false" ht="13.5" hidden="false" customHeight="true" outlineLevel="0" collapsed="false"/>
    <row r="1000" customFormat="false" ht="13.5" hidden="false" customHeight="true" outlineLevel="0" collapsed="false"/>
  </sheetData>
  <mergeCells count="5">
    <mergeCell ref="A1:E9"/>
    <mergeCell ref="A10:E10"/>
    <mergeCell ref="B88:C88"/>
    <mergeCell ref="A136:E136"/>
    <mergeCell ref="A148:E148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60" firstPageNumber="0" fitToWidth="1" fitToHeight="1" pageOrder="overThenDown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12" activeCellId="0" sqref="I12"/>
    </sheetView>
  </sheetViews>
  <sheetFormatPr defaultRowHeight="15" zeroHeight="false" outlineLevelRow="0" outlineLevelCol="0"/>
  <cols>
    <col collapsed="false" customWidth="true" hidden="false" outlineLevel="0" max="2" min="1" style="0" width="12.64"/>
    <col collapsed="false" customWidth="true" hidden="false" outlineLevel="0" max="3" min="3" style="0" width="24.45"/>
    <col collapsed="false" customWidth="true" hidden="false" outlineLevel="0" max="1025" min="4" style="0" width="12.64"/>
  </cols>
  <sheetData>
    <row r="1" customFormat="false" ht="15" hidden="false" customHeight="false" outlineLevel="0" collapsed="false">
      <c r="A1" s="103" t="s">
        <v>203</v>
      </c>
      <c r="B1" s="103"/>
      <c r="C1" s="103"/>
      <c r="D1" s="103"/>
      <c r="E1" s="103"/>
      <c r="F1" s="103"/>
    </row>
    <row r="2" customFormat="false" ht="39.55" hidden="false" customHeight="false" outlineLevel="0" collapsed="false">
      <c r="A2" s="104" t="s">
        <v>142</v>
      </c>
      <c r="B2" s="104" t="s">
        <v>143</v>
      </c>
      <c r="C2" s="105" t="s">
        <v>144</v>
      </c>
      <c r="D2" s="105" t="s">
        <v>204</v>
      </c>
      <c r="E2" s="106" t="s">
        <v>146</v>
      </c>
      <c r="F2" s="106" t="s">
        <v>147</v>
      </c>
    </row>
    <row r="3" customFormat="false" ht="28.5" hidden="false" customHeight="false" outlineLevel="0" collapsed="false">
      <c r="A3" s="117" t="n">
        <v>1</v>
      </c>
      <c r="B3" s="108" t="s">
        <v>148</v>
      </c>
      <c r="C3" s="109" t="s">
        <v>149</v>
      </c>
      <c r="D3" s="110" t="n">
        <v>17</v>
      </c>
      <c r="E3" s="111" t="n">
        <v>26.26</v>
      </c>
      <c r="F3" s="111"/>
    </row>
    <row r="4" customFormat="false" ht="28.5" hidden="false" customHeight="false" outlineLevel="0" collapsed="false">
      <c r="A4" s="117" t="n">
        <v>2</v>
      </c>
      <c r="B4" s="108" t="s">
        <v>148</v>
      </c>
      <c r="C4" s="109" t="s">
        <v>150</v>
      </c>
      <c r="D4" s="112" t="n">
        <v>6</v>
      </c>
      <c r="E4" s="111" t="n">
        <v>52.83</v>
      </c>
      <c r="F4" s="111"/>
    </row>
    <row r="5" customFormat="false" ht="28.5" hidden="false" customHeight="false" outlineLevel="0" collapsed="false">
      <c r="A5" s="117" t="n">
        <v>3</v>
      </c>
      <c r="B5" s="108" t="s">
        <v>148</v>
      </c>
      <c r="C5" s="109" t="s">
        <v>151</v>
      </c>
      <c r="D5" s="110" t="n">
        <v>4</v>
      </c>
      <c r="E5" s="111" t="n">
        <v>136.06</v>
      </c>
      <c r="F5" s="111"/>
    </row>
    <row r="6" customFormat="false" ht="15" hidden="false" customHeight="false" outlineLevel="0" collapsed="false">
      <c r="E6" s="124" t="s">
        <v>152</v>
      </c>
      <c r="F6" s="114" t="n">
        <f aca="false">SUM(F3:F5)</f>
        <v>0</v>
      </c>
    </row>
    <row r="7" customFormat="false" ht="15" hidden="false" customHeight="false" outlineLevel="0" collapsed="false">
      <c r="E7" s="125" t="s">
        <v>153</v>
      </c>
      <c r="F7" s="114" t="n">
        <f aca="false">F6/24</f>
        <v>0</v>
      </c>
    </row>
    <row r="8" customFormat="false" ht="15" hidden="false" customHeight="false" outlineLevel="0" collapsed="false">
      <c r="E8" s="114"/>
    </row>
    <row r="9" customFormat="false" ht="15" hidden="false" customHeight="false" outlineLevel="0" collapsed="false">
      <c r="A9" s="116" t="s">
        <v>205</v>
      </c>
      <c r="B9" s="116"/>
      <c r="C9" s="116"/>
      <c r="D9" s="116"/>
      <c r="E9" s="116"/>
      <c r="F9" s="116"/>
    </row>
    <row r="10" customFormat="false" ht="39.55" hidden="false" customHeight="false" outlineLevel="0" collapsed="false">
      <c r="A10" s="104" t="s">
        <v>142</v>
      </c>
      <c r="B10" s="104" t="s">
        <v>143</v>
      </c>
      <c r="C10" s="105" t="s">
        <v>144</v>
      </c>
      <c r="D10" s="105" t="s">
        <v>204</v>
      </c>
      <c r="E10" s="106" t="s">
        <v>146</v>
      </c>
      <c r="F10" s="106" t="s">
        <v>147</v>
      </c>
    </row>
    <row r="11" customFormat="false" ht="19.5" hidden="false" customHeight="false" outlineLevel="0" collapsed="false">
      <c r="A11" s="107" t="n">
        <v>1</v>
      </c>
      <c r="B11" s="108" t="s">
        <v>148</v>
      </c>
      <c r="C11" s="128" t="s">
        <v>187</v>
      </c>
      <c r="D11" s="108" t="n">
        <v>4</v>
      </c>
      <c r="E11" s="111" t="n">
        <v>48</v>
      </c>
      <c r="F11" s="111"/>
    </row>
    <row r="12" customFormat="false" ht="55.5" hidden="false" customHeight="false" outlineLevel="0" collapsed="false">
      <c r="A12" s="107" t="n">
        <v>2</v>
      </c>
      <c r="B12" s="108" t="s">
        <v>148</v>
      </c>
      <c r="C12" s="128" t="s">
        <v>206</v>
      </c>
      <c r="D12" s="108" t="n">
        <v>2</v>
      </c>
      <c r="E12" s="111" t="n">
        <v>48.54</v>
      </c>
      <c r="F12" s="111"/>
    </row>
    <row r="13" customFormat="false" ht="37.5" hidden="false" customHeight="false" outlineLevel="0" collapsed="false">
      <c r="A13" s="107" t="n">
        <v>3</v>
      </c>
      <c r="B13" s="108" t="s">
        <v>148</v>
      </c>
      <c r="C13" s="128" t="s">
        <v>207</v>
      </c>
      <c r="D13" s="108" t="n">
        <v>2</v>
      </c>
      <c r="E13" s="111" t="n">
        <v>14.54</v>
      </c>
      <c r="F13" s="111"/>
    </row>
    <row r="14" customFormat="false" ht="46.5" hidden="false" customHeight="false" outlineLevel="0" collapsed="false">
      <c r="A14" s="107" t="n">
        <v>4</v>
      </c>
      <c r="B14" s="108" t="s">
        <v>148</v>
      </c>
      <c r="C14" s="128" t="s">
        <v>208</v>
      </c>
      <c r="D14" s="108" t="n">
        <v>2</v>
      </c>
      <c r="E14" s="111" t="n">
        <v>298.62</v>
      </c>
      <c r="F14" s="111"/>
    </row>
    <row r="15" customFormat="false" ht="37.5" hidden="false" customHeight="false" outlineLevel="0" collapsed="false">
      <c r="A15" s="107" t="n">
        <v>5</v>
      </c>
      <c r="B15" s="108" t="s">
        <v>148</v>
      </c>
      <c r="C15" s="128" t="s">
        <v>209</v>
      </c>
      <c r="D15" s="108" t="n">
        <v>2</v>
      </c>
      <c r="E15" s="111" t="n">
        <v>319.26</v>
      </c>
      <c r="F15" s="111"/>
    </row>
    <row r="16" customFormat="false" ht="46.5" hidden="false" customHeight="false" outlineLevel="0" collapsed="false">
      <c r="A16" s="107" t="n">
        <v>6</v>
      </c>
      <c r="B16" s="108" t="s">
        <v>148</v>
      </c>
      <c r="C16" s="128" t="s">
        <v>210</v>
      </c>
      <c r="D16" s="108" t="n">
        <v>2</v>
      </c>
      <c r="E16" s="111" t="n">
        <v>14.41</v>
      </c>
      <c r="F16" s="111"/>
    </row>
    <row r="17" customFormat="false" ht="19.5" hidden="false" customHeight="false" outlineLevel="0" collapsed="false">
      <c r="A17" s="107" t="n">
        <v>7</v>
      </c>
      <c r="B17" s="108" t="s">
        <v>148</v>
      </c>
      <c r="C17" s="128" t="s">
        <v>211</v>
      </c>
      <c r="D17" s="108" t="n">
        <v>2</v>
      </c>
      <c r="E17" s="111" t="n">
        <v>4.35</v>
      </c>
      <c r="F17" s="111"/>
    </row>
    <row r="18" customFormat="false" ht="13.8" hidden="false" customHeight="false" outlineLevel="0" collapsed="false">
      <c r="A18" s="107" t="n">
        <v>8</v>
      </c>
      <c r="B18" s="108" t="s">
        <v>148</v>
      </c>
      <c r="C18" s="128" t="s">
        <v>193</v>
      </c>
      <c r="D18" s="108" t="n">
        <v>2</v>
      </c>
      <c r="E18" s="111" t="n">
        <v>1.64</v>
      </c>
      <c r="F18" s="111"/>
    </row>
    <row r="19" customFormat="false" ht="19.5" hidden="false" customHeight="false" outlineLevel="0" collapsed="false">
      <c r="A19" s="107" t="n">
        <v>10</v>
      </c>
      <c r="B19" s="108" t="s">
        <v>148</v>
      </c>
      <c r="C19" s="128" t="s">
        <v>212</v>
      </c>
      <c r="D19" s="108" t="n">
        <v>2</v>
      </c>
      <c r="E19" s="111" t="n">
        <v>13.58</v>
      </c>
      <c r="F19" s="111"/>
    </row>
    <row r="20" customFormat="false" ht="15" hidden="false" customHeight="false" outlineLevel="0" collapsed="false">
      <c r="A20" s="107" t="n">
        <v>11</v>
      </c>
      <c r="B20" s="108" t="s">
        <v>148</v>
      </c>
      <c r="C20" s="128" t="s">
        <v>213</v>
      </c>
      <c r="D20" s="108" t="n">
        <v>2</v>
      </c>
      <c r="E20" s="111" t="n">
        <v>17.67</v>
      </c>
      <c r="F20" s="111"/>
    </row>
    <row r="21" customFormat="false" ht="15" hidden="false" customHeight="false" outlineLevel="0" collapsed="false">
      <c r="E21" s="113" t="s">
        <v>152</v>
      </c>
      <c r="F21" s="114" t="n">
        <f aca="false">SUM(F11:F20)</f>
        <v>0</v>
      </c>
    </row>
    <row r="22" customFormat="false" ht="39.55" hidden="false" customHeight="false" outlineLevel="0" collapsed="false">
      <c r="E22" s="115" t="s">
        <v>170</v>
      </c>
      <c r="F22" s="114" t="n">
        <f aca="false">F21/24</f>
        <v>0</v>
      </c>
    </row>
  </sheetData>
  <mergeCells count="2">
    <mergeCell ref="A1:F1"/>
    <mergeCell ref="A9:F9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60" firstPageNumber="0" fitToWidth="1" fitToHeight="1" pageOrder="overThenDown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155"/>
  <sheetViews>
    <sheetView showFormulas="false" showGridLines="true" showRowColHeaders="true" showZeros="true" rightToLeft="false" tabSelected="false" showOutlineSymbols="true" defaultGridColor="true" view="normal" topLeftCell="A121" colorId="64" zoomScale="100" zoomScaleNormal="100" zoomScalePageLayoutView="100" workbookViewId="0">
      <selection pane="topLeft" activeCell="H146" activeCellId="0" sqref="H146"/>
    </sheetView>
  </sheetViews>
  <sheetFormatPr defaultRowHeight="15" zeroHeight="false" outlineLevelRow="0" outlineLevelCol="0"/>
  <cols>
    <col collapsed="false" customWidth="true" hidden="false" outlineLevel="0" max="1" min="1" style="0" width="7.87"/>
    <col collapsed="false" customWidth="true" hidden="false" outlineLevel="0" max="2" min="2" style="0" width="62.38"/>
    <col collapsed="false" customWidth="true" hidden="false" outlineLevel="0" max="3" min="3" style="0" width="23.23"/>
    <col collapsed="false" customWidth="true" hidden="false" outlineLevel="0" max="4" min="4" style="0" width="12.5"/>
    <col collapsed="false" customWidth="true" hidden="false" outlineLevel="0" max="5" min="5" style="0" width="19.38"/>
    <col collapsed="false" customWidth="true" hidden="false" outlineLevel="0" max="6" min="6" style="0" width="15.63"/>
    <col collapsed="false" customWidth="true" hidden="false" outlineLevel="0" max="7" min="7" style="0" width="15.27"/>
    <col collapsed="false" customWidth="true" hidden="false" outlineLevel="0" max="8" min="8" style="0" width="14.62"/>
    <col collapsed="false" customWidth="false" hidden="false" outlineLevel="0" max="12" min="9" style="0" width="11.5"/>
    <col collapsed="false" customWidth="true" hidden="false" outlineLevel="0" max="26" min="13" style="0" width="8.63"/>
    <col collapsed="false" customWidth="true" hidden="false" outlineLevel="0" max="1025" min="27" style="0" width="12.64"/>
  </cols>
  <sheetData>
    <row r="1" customFormat="false" ht="13.5" hidden="false" customHeight="true" outlineLevel="0" collapsed="false">
      <c r="A1" s="1" t="s">
        <v>0</v>
      </c>
      <c r="B1" s="1"/>
      <c r="C1" s="1"/>
      <c r="D1" s="1"/>
      <c r="E1" s="1"/>
      <c r="F1" s="119"/>
      <c r="G1" s="119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5" hidden="false" customHeight="true" outlineLevel="0" collapsed="false">
      <c r="A2" s="1"/>
      <c r="B2" s="1"/>
      <c r="C2" s="1"/>
      <c r="D2" s="1"/>
      <c r="E2" s="1"/>
      <c r="F2" s="10"/>
      <c r="G2" s="10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customFormat="false" ht="13.5" hidden="false" customHeight="true" outlineLevel="0" collapsed="false">
      <c r="A3" s="1"/>
      <c r="B3" s="1"/>
      <c r="C3" s="1"/>
      <c r="D3" s="1"/>
      <c r="E3" s="1"/>
      <c r="F3" s="5"/>
      <c r="G3" s="5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3.5" hidden="false" customHeight="true" outlineLevel="0" collapsed="false">
      <c r="A4" s="1"/>
      <c r="B4" s="1"/>
      <c r="C4" s="1"/>
      <c r="D4" s="1"/>
      <c r="E4" s="1"/>
      <c r="F4" s="120"/>
      <c r="G4" s="120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customFormat="false" ht="13.5" hidden="false" customHeight="true" outlineLevel="0" collapsed="false">
      <c r="A5" s="1"/>
      <c r="B5" s="1"/>
      <c r="C5" s="1"/>
      <c r="D5" s="1"/>
      <c r="E5" s="1"/>
      <c r="F5" s="5"/>
      <c r="G5" s="5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customFormat="false" ht="13.5" hidden="false" customHeight="true" outlineLevel="0" collapsed="false">
      <c r="A6" s="1"/>
      <c r="B6" s="1"/>
      <c r="C6" s="1"/>
      <c r="D6" s="1"/>
      <c r="E6" s="1"/>
      <c r="F6" s="5"/>
      <c r="G6" s="5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customFormat="false" ht="13.5" hidden="false" customHeight="true" outlineLevel="0" collapsed="false">
      <c r="A7" s="1"/>
      <c r="B7" s="1"/>
      <c r="C7" s="1"/>
      <c r="D7" s="1"/>
      <c r="E7" s="1"/>
      <c r="F7" s="5"/>
      <c r="G7" s="5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customFormat="false" ht="13.5" hidden="false" customHeight="true" outlineLevel="0" collapsed="false">
      <c r="A8" s="1"/>
      <c r="B8" s="1"/>
      <c r="C8" s="1"/>
      <c r="D8" s="1"/>
      <c r="E8" s="1"/>
      <c r="F8" s="5"/>
      <c r="G8" s="5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customFormat="false" ht="13.5" hidden="false" customHeight="true" outlineLevel="0" collapsed="false">
      <c r="A9" s="1"/>
      <c r="B9" s="1"/>
      <c r="C9" s="1"/>
      <c r="D9" s="1"/>
      <c r="E9" s="1"/>
      <c r="F9" s="5"/>
      <c r="G9" s="5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customFormat="false" ht="13.5" hidden="false" customHeight="true" outlineLevel="0" collapsed="false">
      <c r="A10" s="3" t="s">
        <v>214</v>
      </c>
      <c r="B10" s="3"/>
      <c r="C10" s="3"/>
      <c r="D10" s="3"/>
      <c r="E10" s="3"/>
      <c r="F10" s="5"/>
      <c r="G10" s="5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customFormat="false" ht="13.5" hidden="false" customHeight="true" outlineLevel="0" collapsed="false">
      <c r="A11" s="4"/>
      <c r="B11" s="5"/>
      <c r="C11" s="5"/>
      <c r="D11" s="5"/>
      <c r="E11" s="6"/>
      <c r="F11" s="5"/>
      <c r="G11" s="5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customFormat="false" ht="13.5" hidden="false" customHeight="true" outlineLevel="0" collapsed="false">
      <c r="A12" s="7" t="s">
        <v>2</v>
      </c>
      <c r="B12" s="2"/>
      <c r="C12" s="8" t="s">
        <v>3</v>
      </c>
      <c r="D12" s="2"/>
      <c r="E12" s="2"/>
      <c r="F12" s="5"/>
      <c r="G12" s="5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customFormat="false" ht="13.5" hidden="false" customHeight="true" outlineLevel="0" collapsed="false">
      <c r="A13" s="7" t="s">
        <v>4</v>
      </c>
      <c r="B13" s="2"/>
      <c r="C13" s="8" t="s">
        <v>5</v>
      </c>
      <c r="D13" s="2"/>
      <c r="E13" s="2"/>
      <c r="F13" s="5"/>
      <c r="G13" s="5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customFormat="false" ht="13.5" hidden="false" customHeight="true" outlineLevel="0" collapsed="false">
      <c r="A14" s="2"/>
      <c r="B14" s="2"/>
      <c r="C14" s="2"/>
      <c r="D14" s="9"/>
      <c r="E14" s="2"/>
      <c r="F14" s="5"/>
      <c r="G14" s="5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customFormat="false" ht="13.5" hidden="false" customHeight="true" outlineLevel="0" collapsed="false">
      <c r="A15" s="5" t="s">
        <v>6</v>
      </c>
      <c r="B15" s="2"/>
      <c r="C15" s="2"/>
      <c r="D15" s="9"/>
      <c r="E15" s="2"/>
      <c r="F15" s="5"/>
      <c r="G15" s="5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customFormat="false" ht="13.5" hidden="false" customHeight="true" outlineLevel="0" collapsed="false">
      <c r="A16" s="2"/>
      <c r="B16" s="2"/>
      <c r="C16" s="2"/>
      <c r="D16" s="9"/>
      <c r="E16" s="2"/>
      <c r="F16" s="5"/>
      <c r="G16" s="5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customFormat="false" ht="13.5" hidden="false" customHeight="true" outlineLevel="0" collapsed="false">
      <c r="A17" s="10" t="s">
        <v>7</v>
      </c>
      <c r="B17" s="5"/>
      <c r="C17" s="5"/>
      <c r="D17" s="2"/>
      <c r="E17" s="2"/>
      <c r="F17" s="5"/>
      <c r="G17" s="5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customFormat="false" ht="13.5" hidden="false" customHeight="true" outlineLevel="0" collapsed="false">
      <c r="A18" s="11" t="s">
        <v>8</v>
      </c>
      <c r="B18" s="12"/>
      <c r="C18" s="12"/>
      <c r="D18" s="13"/>
      <c r="E18" s="13"/>
      <c r="F18" s="5"/>
      <c r="G18" s="5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customFormat="false" ht="13.5" hidden="false" customHeight="true" outlineLevel="0" collapsed="false">
      <c r="A19" s="11" t="s">
        <v>9</v>
      </c>
      <c r="B19" s="12"/>
      <c r="C19" s="12"/>
      <c r="D19" s="13"/>
      <c r="E19" s="14" t="s">
        <v>197</v>
      </c>
      <c r="F19" s="5"/>
      <c r="G19" s="5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customFormat="false" ht="13.5" hidden="false" customHeight="true" outlineLevel="0" collapsed="false">
      <c r="A20" s="11" t="s">
        <v>11</v>
      </c>
      <c r="B20" s="12"/>
      <c r="C20" s="12"/>
      <c r="D20" s="13"/>
      <c r="E20" s="15" t="s">
        <v>12</v>
      </c>
      <c r="F20" s="5"/>
      <c r="G20" s="5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customFormat="false" ht="13.5" hidden="false" customHeight="true" outlineLevel="0" collapsed="false">
      <c r="A21" s="11" t="s">
        <v>13</v>
      </c>
      <c r="B21" s="12"/>
      <c r="C21" s="12"/>
      <c r="D21" s="13"/>
      <c r="E21" s="14" t="n">
        <v>24</v>
      </c>
      <c r="F21" s="5"/>
      <c r="G21" s="5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customFormat="false" ht="13.5" hidden="false" customHeight="true" outlineLevel="0" collapsed="false">
      <c r="A22" s="2"/>
      <c r="B22" s="2"/>
      <c r="C22" s="2"/>
      <c r="D22" s="9"/>
      <c r="E22" s="2"/>
      <c r="F22" s="5"/>
      <c r="G22" s="5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customFormat="false" ht="13.5" hidden="false" customHeight="true" outlineLevel="0" collapsed="false">
      <c r="A23" s="10" t="s">
        <v>14</v>
      </c>
      <c r="B23" s="16"/>
      <c r="C23" s="16"/>
      <c r="D23" s="6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customFormat="false" ht="13.5" hidden="false" customHeight="true" outlineLevel="0" collapsed="false">
      <c r="A24" s="17" t="s">
        <v>198</v>
      </c>
      <c r="B24" s="18"/>
      <c r="C24" s="19"/>
      <c r="D24" s="13"/>
      <c r="E24" s="13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customFormat="false" ht="13.5" hidden="false" customHeight="true" outlineLevel="0" collapsed="false">
      <c r="A25" s="17" t="s">
        <v>16</v>
      </c>
      <c r="B25" s="20"/>
      <c r="C25" s="13"/>
      <c r="D25" s="13"/>
      <c r="E25" s="21" t="n">
        <v>1</v>
      </c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customFormat="false" ht="13.5" hidden="false" customHeight="true" outlineLevel="0" collapsed="false">
      <c r="A26" s="17" t="s">
        <v>17</v>
      </c>
      <c r="B26" s="20"/>
      <c r="C26" s="13"/>
      <c r="D26" s="13"/>
      <c r="E26" s="22" t="n">
        <v>1</v>
      </c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customFormat="false" ht="13.5" hidden="false" customHeight="true" outlineLevel="0" collapsed="false">
      <c r="A27" s="17" t="s">
        <v>18</v>
      </c>
      <c r="B27" s="20"/>
      <c r="C27" s="13"/>
      <c r="D27" s="13"/>
      <c r="E27" s="23" t="n">
        <v>22</v>
      </c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customFormat="false" ht="13.5" hidden="false" customHeight="true" outlineLevel="0" collapsed="false">
      <c r="A28" s="17" t="s">
        <v>19</v>
      </c>
      <c r="B28" s="20"/>
      <c r="C28" s="13"/>
      <c r="D28" s="13"/>
      <c r="E28" s="22" t="n">
        <v>44</v>
      </c>
      <c r="F28" s="5"/>
      <c r="G28" s="5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customFormat="false" ht="13.5" hidden="false" customHeight="true" outlineLevel="0" collapsed="false">
      <c r="A29" s="17" t="s">
        <v>22</v>
      </c>
      <c r="B29" s="20"/>
      <c r="C29" s="13"/>
      <c r="D29" s="13"/>
      <c r="E29" s="24" t="n">
        <v>4.5</v>
      </c>
      <c r="F29" s="16"/>
      <c r="G29" s="16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customFormat="false" ht="13.5" hidden="false" customHeight="true" outlineLevel="0" collapsed="false">
      <c r="A30" s="17" t="s">
        <v>23</v>
      </c>
      <c r="B30" s="20"/>
      <c r="C30" s="13"/>
      <c r="D30" s="13"/>
      <c r="E30" s="24" t="n">
        <v>22.55</v>
      </c>
      <c r="F30" s="5"/>
      <c r="G30" s="5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customFormat="false" ht="34.5" hidden="false" customHeight="true" outlineLevel="0" collapsed="false">
      <c r="A31" s="28" t="s">
        <v>25</v>
      </c>
      <c r="B31" s="29"/>
      <c r="C31" s="29"/>
      <c r="D31" s="29"/>
      <c r="E31" s="30"/>
      <c r="F31" s="2"/>
      <c r="G31" s="2"/>
      <c r="H31" s="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</row>
    <row r="32" customFormat="false" ht="27" hidden="false" customHeight="false" outlineLevel="0" collapsed="false">
      <c r="A32" s="33" t="n">
        <v>1</v>
      </c>
      <c r="B32" s="34" t="s">
        <v>26</v>
      </c>
      <c r="C32" s="34"/>
      <c r="D32" s="34"/>
      <c r="E32" s="35" t="s">
        <v>215</v>
      </c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customFormat="false" ht="13.5" hidden="false" customHeight="true" outlineLevel="0" collapsed="false">
      <c r="A33" s="33" t="n">
        <v>2</v>
      </c>
      <c r="B33" s="34" t="s">
        <v>29</v>
      </c>
      <c r="C33" s="34"/>
      <c r="D33" s="34"/>
      <c r="E33" s="37" t="s">
        <v>216</v>
      </c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customFormat="false" ht="13.5" hidden="false" customHeight="true" outlineLevel="0" collapsed="false">
      <c r="A34" s="33" t="n">
        <v>3</v>
      </c>
      <c r="B34" s="34" t="s">
        <v>31</v>
      </c>
      <c r="C34" s="34"/>
      <c r="D34" s="34"/>
      <c r="E34" s="38" t="n">
        <v>1739.01</v>
      </c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customFormat="false" ht="13.5" hidden="false" customHeight="true" outlineLevel="0" collapsed="false">
      <c r="A35" s="33" t="n">
        <v>4</v>
      </c>
      <c r="B35" s="34" t="s">
        <v>32</v>
      </c>
      <c r="C35" s="34"/>
      <c r="D35" s="34"/>
      <c r="E35" s="39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customFormat="false" ht="13.5" hidden="false" customHeight="true" outlineLevel="0" collapsed="false">
      <c r="A36" s="33" t="n">
        <v>5</v>
      </c>
      <c r="B36" s="34" t="s">
        <v>33</v>
      </c>
      <c r="C36" s="34"/>
      <c r="D36" s="34"/>
      <c r="E36" s="40" t="s">
        <v>34</v>
      </c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customFormat="false" ht="13.5" hidden="false" customHeight="true" outlineLevel="0" collapsed="false">
      <c r="A37" s="4"/>
      <c r="B37" s="5"/>
      <c r="C37" s="5"/>
      <c r="D37" s="5"/>
      <c r="E37" s="6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customFormat="false" ht="13.5" hidden="false" customHeight="true" outlineLevel="0" collapsed="false">
      <c r="A38" s="4"/>
      <c r="B38" s="5" t="s">
        <v>35</v>
      </c>
      <c r="C38" s="5"/>
      <c r="D38" s="5"/>
      <c r="E38" s="6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customFormat="false" ht="13.5" hidden="false" customHeight="true" outlineLevel="0" collapsed="false">
      <c r="A39" s="41" t="n">
        <v>1</v>
      </c>
      <c r="B39" s="42" t="s">
        <v>36</v>
      </c>
      <c r="C39" s="42"/>
      <c r="D39" s="43" t="s">
        <v>37</v>
      </c>
      <c r="E39" s="44" t="s">
        <v>38</v>
      </c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customFormat="false" ht="13.5" hidden="false" customHeight="true" outlineLevel="0" collapsed="false">
      <c r="A40" s="45" t="s">
        <v>39</v>
      </c>
      <c r="B40" s="46" t="s">
        <v>40</v>
      </c>
      <c r="C40" s="46"/>
      <c r="D40" s="47"/>
      <c r="E40" s="48" t="n">
        <f aca="false">E34</f>
        <v>1739.01</v>
      </c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customFormat="false" ht="13.5" hidden="false" customHeight="true" outlineLevel="0" collapsed="false">
      <c r="A41" s="45" t="s">
        <v>41</v>
      </c>
      <c r="B41" s="46" t="s">
        <v>42</v>
      </c>
      <c r="C41" s="46"/>
      <c r="D41" s="49" t="n">
        <v>0.3</v>
      </c>
      <c r="E41" s="48" t="n">
        <f aca="false">E40*D41</f>
        <v>521.703</v>
      </c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customFormat="false" ht="13.5" hidden="false" customHeight="true" outlineLevel="0" collapsed="false">
      <c r="A42" s="45" t="s">
        <v>43</v>
      </c>
      <c r="B42" s="46" t="s">
        <v>44</v>
      </c>
      <c r="C42" s="46"/>
      <c r="D42" s="49" t="n">
        <v>0</v>
      </c>
      <c r="E42" s="48" t="n">
        <f aca="false">E40*D42</f>
        <v>0</v>
      </c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customFormat="false" ht="13.5" hidden="false" customHeight="true" outlineLevel="0" collapsed="false">
      <c r="A43" s="45" t="s">
        <v>45</v>
      </c>
      <c r="B43" s="46" t="s">
        <v>46</v>
      </c>
      <c r="C43" s="46"/>
      <c r="D43" s="49"/>
      <c r="E43" s="48" t="n">
        <v>0</v>
      </c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customFormat="false" ht="13.5" hidden="false" customHeight="true" outlineLevel="0" collapsed="false">
      <c r="A44" s="45" t="s">
        <v>47</v>
      </c>
      <c r="B44" s="46" t="s">
        <v>48</v>
      </c>
      <c r="C44" s="46"/>
      <c r="D44" s="47"/>
      <c r="E44" s="48" t="n">
        <v>0</v>
      </c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customFormat="false" ht="13.5" hidden="false" customHeight="true" outlineLevel="0" collapsed="false">
      <c r="A45" s="45" t="s">
        <v>49</v>
      </c>
      <c r="B45" s="46" t="s">
        <v>50</v>
      </c>
      <c r="C45" s="46"/>
      <c r="D45" s="47"/>
      <c r="E45" s="48" t="n">
        <v>0</v>
      </c>
      <c r="F45" s="2"/>
      <c r="G45" s="2"/>
      <c r="H45" s="2"/>
      <c r="I45" s="2"/>
      <c r="J45" s="2"/>
      <c r="K45" s="51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customFormat="false" ht="13.5" hidden="false" customHeight="true" outlineLevel="0" collapsed="false">
      <c r="A46" s="41"/>
      <c r="B46" s="42" t="s">
        <v>51</v>
      </c>
      <c r="C46" s="42"/>
      <c r="D46" s="52"/>
      <c r="E46" s="53" t="n">
        <f aca="false">SUM(E40:E45)</f>
        <v>2260.713</v>
      </c>
      <c r="F46" s="2"/>
      <c r="G46" s="2"/>
      <c r="H46" s="2"/>
      <c r="I46" s="2"/>
      <c r="J46" s="2"/>
      <c r="K46" s="51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customFormat="false" ht="13.5" hidden="false" customHeight="true" outlineLevel="0" collapsed="false">
      <c r="A47" s="4"/>
      <c r="B47" s="5"/>
      <c r="C47" s="5"/>
      <c r="D47" s="5"/>
      <c r="E47" s="6"/>
      <c r="F47" s="2"/>
      <c r="G47" s="2"/>
      <c r="H47" s="2"/>
      <c r="I47" s="2"/>
      <c r="J47" s="2"/>
      <c r="K47" s="51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customFormat="false" ht="13.5" hidden="false" customHeight="true" outlineLevel="0" collapsed="false">
      <c r="A48" s="4"/>
      <c r="B48" s="5" t="s">
        <v>52</v>
      </c>
      <c r="C48" s="5"/>
      <c r="D48" s="5"/>
      <c r="E48" s="6"/>
      <c r="F48" s="2"/>
      <c r="G48" s="2"/>
      <c r="H48" s="2"/>
      <c r="I48" s="2"/>
      <c r="J48" s="2"/>
      <c r="K48" s="51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customFormat="false" ht="13.5" hidden="false" customHeight="true" outlineLevel="0" collapsed="false">
      <c r="A49" s="4"/>
      <c r="B49" s="5" t="s">
        <v>53</v>
      </c>
      <c r="C49" s="5"/>
      <c r="D49" s="5"/>
      <c r="E49" s="6"/>
      <c r="F49" s="2"/>
      <c r="G49" s="2"/>
      <c r="H49" s="2"/>
      <c r="I49" s="2"/>
      <c r="J49" s="2"/>
      <c r="K49" s="51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customFormat="false" ht="13.5" hidden="false" customHeight="true" outlineLevel="0" collapsed="false">
      <c r="A50" s="41" t="s">
        <v>54</v>
      </c>
      <c r="B50" s="42" t="s">
        <v>55</v>
      </c>
      <c r="C50" s="42"/>
      <c r="D50" s="43" t="s">
        <v>37</v>
      </c>
      <c r="E50" s="54" t="s">
        <v>38</v>
      </c>
      <c r="F50" s="2"/>
      <c r="G50" s="2"/>
      <c r="H50" s="2"/>
      <c r="I50" s="2"/>
      <c r="J50" s="2"/>
      <c r="K50" s="51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customFormat="false" ht="13.5" hidden="false" customHeight="true" outlineLevel="0" collapsed="false">
      <c r="A51" s="45" t="s">
        <v>39</v>
      </c>
      <c r="B51" s="46" t="s">
        <v>56</v>
      </c>
      <c r="C51" s="46"/>
      <c r="D51" s="49" t="n">
        <v>0.0833</v>
      </c>
      <c r="E51" s="48" t="n">
        <f aca="false">E46*D51</f>
        <v>188.3173929</v>
      </c>
      <c r="F51" s="2"/>
      <c r="G51" s="2"/>
      <c r="H51" s="2"/>
      <c r="I51" s="2"/>
      <c r="J51" s="2"/>
      <c r="K51" s="51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customFormat="false" ht="13.5" hidden="false" customHeight="true" outlineLevel="0" collapsed="false">
      <c r="A52" s="55" t="s">
        <v>41</v>
      </c>
      <c r="B52" s="46" t="s">
        <v>57</v>
      </c>
      <c r="C52" s="46"/>
      <c r="D52" s="49" t="n">
        <v>0.1111</v>
      </c>
      <c r="E52" s="48" t="n">
        <f aca="false">E46*$D52</f>
        <v>251.1652143</v>
      </c>
      <c r="F52" s="2"/>
      <c r="G52" s="2"/>
      <c r="H52" s="2"/>
      <c r="I52" s="56"/>
      <c r="J52" s="56"/>
      <c r="K52" s="57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</row>
    <row r="53" customFormat="false" ht="13.5" hidden="false" customHeight="true" outlineLevel="0" collapsed="false">
      <c r="A53" s="54"/>
      <c r="B53" s="58" t="s">
        <v>51</v>
      </c>
      <c r="C53" s="58"/>
      <c r="D53" s="59"/>
      <c r="E53" s="53" t="n">
        <f aca="false">SUM(E51:E52)</f>
        <v>439.4826072</v>
      </c>
      <c r="F53" s="2"/>
      <c r="G53" s="2"/>
      <c r="H53" s="2"/>
      <c r="I53" s="2"/>
      <c r="J53" s="2"/>
      <c r="K53" s="51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customFormat="false" ht="13.5" hidden="false" customHeight="true" outlineLevel="0" collapsed="false">
      <c r="A54" s="4"/>
      <c r="B54" s="5"/>
      <c r="C54" s="5"/>
      <c r="D54" s="5"/>
      <c r="E54" s="6"/>
      <c r="F54" s="2"/>
      <c r="G54" s="2"/>
      <c r="H54" s="2"/>
      <c r="I54" s="2"/>
      <c r="J54" s="2"/>
      <c r="K54" s="51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customFormat="false" ht="13.5" hidden="false" customHeight="true" outlineLevel="0" collapsed="false">
      <c r="A55" s="4"/>
      <c r="B55" s="5" t="s">
        <v>58</v>
      </c>
      <c r="C55" s="5"/>
      <c r="D55" s="5"/>
      <c r="E55" s="6"/>
      <c r="F55" s="2"/>
      <c r="G55" s="2"/>
      <c r="H55" s="2"/>
      <c r="I55" s="2"/>
      <c r="J55" s="2"/>
      <c r="K55" s="51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customFormat="false" ht="13.5" hidden="false" customHeight="true" outlineLevel="0" collapsed="false">
      <c r="A56" s="41" t="s">
        <v>59</v>
      </c>
      <c r="B56" s="42" t="s">
        <v>60</v>
      </c>
      <c r="C56" s="42"/>
      <c r="D56" s="43" t="s">
        <v>37</v>
      </c>
      <c r="E56" s="44" t="s">
        <v>38</v>
      </c>
      <c r="F56" s="2"/>
      <c r="G56" s="2"/>
      <c r="H56" s="2"/>
      <c r="I56" s="2"/>
      <c r="J56" s="2"/>
      <c r="K56" s="51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customFormat="false" ht="13.5" hidden="false" customHeight="true" outlineLevel="0" collapsed="false">
      <c r="A57" s="45" t="s">
        <v>39</v>
      </c>
      <c r="B57" s="46" t="s">
        <v>61</v>
      </c>
      <c r="C57" s="46"/>
      <c r="D57" s="49" t="n">
        <v>0.2</v>
      </c>
      <c r="E57" s="48" t="n">
        <f aca="false">($E$46+$E$53)*D57</f>
        <v>540.03912144</v>
      </c>
      <c r="F57" s="2"/>
      <c r="G57" s="2"/>
      <c r="H57" s="2"/>
      <c r="I57" s="2"/>
      <c r="J57" s="2"/>
      <c r="K57" s="51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customFormat="false" ht="13.5" hidden="false" customHeight="true" outlineLevel="0" collapsed="false">
      <c r="A58" s="45" t="s">
        <v>41</v>
      </c>
      <c r="B58" s="46" t="s">
        <v>62</v>
      </c>
      <c r="C58" s="46"/>
      <c r="D58" s="49" t="n">
        <v>0.025</v>
      </c>
      <c r="E58" s="48" t="n">
        <f aca="false">($E$46+$E$53)*D58</f>
        <v>67.50489018</v>
      </c>
      <c r="F58" s="2"/>
      <c r="G58" s="2"/>
      <c r="H58" s="2"/>
      <c r="I58" s="2"/>
      <c r="J58" s="2"/>
      <c r="K58" s="51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customFormat="false" ht="13.5" hidden="false" customHeight="true" outlineLevel="0" collapsed="false">
      <c r="A59" s="45" t="s">
        <v>43</v>
      </c>
      <c r="B59" s="46" t="s">
        <v>63</v>
      </c>
      <c r="C59" s="46"/>
      <c r="D59" s="60" t="n">
        <v>0.0249</v>
      </c>
      <c r="E59" s="48" t="n">
        <f aca="false">($E$46+$E$53)*D59</f>
        <v>67.23487061928</v>
      </c>
      <c r="F59" s="2"/>
      <c r="G59" s="2"/>
      <c r="H59" s="2"/>
      <c r="I59" s="2"/>
      <c r="J59" s="2"/>
      <c r="K59" s="51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customFormat="false" ht="13.5" hidden="false" customHeight="true" outlineLevel="0" collapsed="false">
      <c r="A60" s="45" t="s">
        <v>45</v>
      </c>
      <c r="B60" s="46" t="s">
        <v>64</v>
      </c>
      <c r="C60" s="46"/>
      <c r="D60" s="49" t="n">
        <v>0.015</v>
      </c>
      <c r="E60" s="48" t="n">
        <f aca="false">($E$46+$E$53)*D60</f>
        <v>40.502934108</v>
      </c>
      <c r="F60" s="2"/>
      <c r="G60" s="2"/>
      <c r="H60" s="2"/>
      <c r="I60" s="2"/>
      <c r="J60" s="2"/>
      <c r="K60" s="51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customFormat="false" ht="13.5" hidden="false" customHeight="true" outlineLevel="0" collapsed="false">
      <c r="A61" s="45" t="s">
        <v>47</v>
      </c>
      <c r="B61" s="46" t="s">
        <v>65</v>
      </c>
      <c r="C61" s="46"/>
      <c r="D61" s="49" t="n">
        <v>0.01</v>
      </c>
      <c r="E61" s="48" t="n">
        <f aca="false">($E$46+$E$53)*D61</f>
        <v>27.001956072</v>
      </c>
      <c r="F61" s="2"/>
      <c r="G61" s="2"/>
      <c r="H61" s="2"/>
      <c r="I61" s="2"/>
      <c r="J61" s="2"/>
      <c r="K61" s="51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customFormat="false" ht="13.5" hidden="false" customHeight="true" outlineLevel="0" collapsed="false">
      <c r="A62" s="45" t="s">
        <v>49</v>
      </c>
      <c r="B62" s="46" t="s">
        <v>66</v>
      </c>
      <c r="C62" s="46"/>
      <c r="D62" s="49" t="n">
        <v>0.006</v>
      </c>
      <c r="E62" s="48" t="n">
        <f aca="false">($E$46+$E$53)*D62</f>
        <v>16.2011736432</v>
      </c>
      <c r="F62" s="2"/>
      <c r="G62" s="2"/>
      <c r="H62" s="2"/>
      <c r="I62" s="2"/>
      <c r="J62" s="2"/>
      <c r="K62" s="51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customFormat="false" ht="13.5" hidden="false" customHeight="true" outlineLevel="0" collapsed="false">
      <c r="A63" s="45" t="s">
        <v>67</v>
      </c>
      <c r="B63" s="46" t="s">
        <v>68</v>
      </c>
      <c r="C63" s="46"/>
      <c r="D63" s="49" t="n">
        <v>0.002</v>
      </c>
      <c r="E63" s="48" t="n">
        <f aca="false">($E$46+$E$53)*D63</f>
        <v>5.4003912144</v>
      </c>
      <c r="F63" s="2"/>
      <c r="G63" s="2"/>
      <c r="H63" s="2"/>
      <c r="I63" s="2"/>
      <c r="J63" s="2"/>
      <c r="K63" s="51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customFormat="false" ht="13.5" hidden="false" customHeight="true" outlineLevel="0" collapsed="false">
      <c r="A64" s="45" t="s">
        <v>69</v>
      </c>
      <c r="B64" s="46" t="s">
        <v>70</v>
      </c>
      <c r="C64" s="46"/>
      <c r="D64" s="49" t="n">
        <v>0.08</v>
      </c>
      <c r="E64" s="48" t="n">
        <f aca="false">($E$46+$E$53)*D64</f>
        <v>216.015648576</v>
      </c>
      <c r="F64" s="2"/>
      <c r="G64" s="2"/>
      <c r="H64" s="2"/>
      <c r="I64" s="2"/>
      <c r="J64" s="2"/>
      <c r="K64" s="51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customFormat="false" ht="13.5" hidden="false" customHeight="true" outlineLevel="0" collapsed="false">
      <c r="A65" s="54"/>
      <c r="B65" s="42" t="s">
        <v>51</v>
      </c>
      <c r="C65" s="42"/>
      <c r="D65" s="61" t="n">
        <f aca="false">SUM(D57:D64)</f>
        <v>0.3629</v>
      </c>
      <c r="E65" s="53" t="n">
        <f aca="false">SUM(E57:E64)</f>
        <v>979.90098585288</v>
      </c>
      <c r="F65" s="2"/>
      <c r="G65" s="2"/>
      <c r="H65" s="2"/>
      <c r="I65" s="2"/>
      <c r="J65" s="2"/>
      <c r="K65" s="51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customFormat="false" ht="13.5" hidden="false" customHeight="true" outlineLevel="0" collapsed="false">
      <c r="A66" s="4"/>
      <c r="B66" s="5"/>
      <c r="C66" s="5"/>
      <c r="D66" s="5"/>
      <c r="E66" s="62"/>
      <c r="F66" s="2"/>
      <c r="G66" s="2"/>
      <c r="H66" s="2"/>
      <c r="I66" s="2"/>
      <c r="J66" s="2"/>
      <c r="K66" s="51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customFormat="false" ht="13.5" hidden="false" customHeight="true" outlineLevel="0" collapsed="false">
      <c r="A67" s="4"/>
      <c r="B67" s="5" t="s">
        <v>71</v>
      </c>
      <c r="C67" s="5"/>
      <c r="D67" s="5"/>
      <c r="E67" s="6"/>
      <c r="F67" s="2"/>
      <c r="G67" s="2"/>
      <c r="H67" s="2"/>
      <c r="I67" s="2"/>
      <c r="J67" s="2"/>
      <c r="K67" s="51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customFormat="false" ht="13.5" hidden="false" customHeight="true" outlineLevel="0" collapsed="false">
      <c r="A68" s="41" t="s">
        <v>72</v>
      </c>
      <c r="B68" s="42" t="s">
        <v>73</v>
      </c>
      <c r="C68" s="42"/>
      <c r="D68" s="43" t="s">
        <v>37</v>
      </c>
      <c r="E68" s="41" t="s">
        <v>38</v>
      </c>
      <c r="F68" s="2"/>
      <c r="G68" s="2"/>
      <c r="H68" s="2"/>
      <c r="I68" s="2"/>
      <c r="J68" s="2"/>
      <c r="K68" s="51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customFormat="false" ht="13.5" hidden="false" customHeight="true" outlineLevel="0" collapsed="false">
      <c r="A69" s="45" t="s">
        <v>39</v>
      </c>
      <c r="B69" s="121" t="s">
        <v>177</v>
      </c>
      <c r="C69" s="46"/>
      <c r="D69" s="64" t="n">
        <f aca="false">E29</f>
        <v>4.5</v>
      </c>
      <c r="E69" s="48" t="n">
        <f aca="false">IF($E29=0,0,(($E27*2)*$E29)-(E40*0.06))</f>
        <v>93.6594</v>
      </c>
      <c r="F69" s="2"/>
      <c r="G69" s="2"/>
      <c r="H69" s="2"/>
      <c r="I69" s="2"/>
      <c r="J69" s="2"/>
      <c r="K69" s="51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customFormat="false" ht="13.5" hidden="false" customHeight="true" outlineLevel="0" collapsed="false">
      <c r="A70" s="45" t="s">
        <v>41</v>
      </c>
      <c r="B70" s="46" t="s">
        <v>217</v>
      </c>
      <c r="C70" s="46"/>
      <c r="D70" s="64" t="n">
        <f aca="false">E30</f>
        <v>22.55</v>
      </c>
      <c r="E70" s="48" t="n">
        <f aca="false">($E27*$E30)-($E27*$E30*0.01)</f>
        <v>491.139</v>
      </c>
      <c r="F70" s="2"/>
      <c r="G70" s="2"/>
      <c r="H70" s="2"/>
      <c r="I70" s="2"/>
      <c r="J70" s="2"/>
      <c r="K70" s="51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customFormat="false" ht="13.5" hidden="false" customHeight="true" outlineLevel="0" collapsed="false">
      <c r="A71" s="45" t="s">
        <v>43</v>
      </c>
      <c r="B71" s="46" t="s">
        <v>76</v>
      </c>
      <c r="C71" s="46"/>
      <c r="D71" s="71" t="n">
        <v>11</v>
      </c>
      <c r="E71" s="48" t="n">
        <f aca="false">D71</f>
        <v>11</v>
      </c>
      <c r="F71" s="2"/>
      <c r="G71" s="2"/>
      <c r="H71" s="2"/>
      <c r="I71" s="2"/>
      <c r="J71" s="2"/>
      <c r="K71" s="51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customFormat="false" ht="13.5" hidden="false" customHeight="true" outlineLevel="0" collapsed="false">
      <c r="A72" s="45" t="s">
        <v>45</v>
      </c>
      <c r="B72" s="46" t="s">
        <v>77</v>
      </c>
      <c r="C72" s="46"/>
      <c r="D72" s="72" t="n">
        <v>0</v>
      </c>
      <c r="E72" s="48" t="n">
        <f aca="false">D72</f>
        <v>0</v>
      </c>
      <c r="F72" s="2"/>
      <c r="G72" s="2"/>
      <c r="H72" s="2"/>
      <c r="I72" s="2"/>
      <c r="J72" s="2"/>
      <c r="K72" s="51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customFormat="false" ht="13.5" hidden="false" customHeight="true" outlineLevel="0" collapsed="false">
      <c r="A73" s="45" t="s">
        <v>47</v>
      </c>
      <c r="B73" s="46" t="s">
        <v>78</v>
      </c>
      <c r="C73" s="46"/>
      <c r="D73" s="49" t="n">
        <v>0.07</v>
      </c>
      <c r="E73" s="48" t="n">
        <f aca="false">E46*D73</f>
        <v>158.24991</v>
      </c>
      <c r="F73" s="2"/>
      <c r="G73" s="2"/>
      <c r="H73" s="2"/>
      <c r="I73" s="2"/>
      <c r="J73" s="2"/>
      <c r="K73" s="51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customFormat="false" ht="13.5" hidden="false" customHeight="true" outlineLevel="0" collapsed="false">
      <c r="A74" s="45" t="s">
        <v>49</v>
      </c>
      <c r="B74" s="46" t="s">
        <v>50</v>
      </c>
      <c r="C74" s="46"/>
      <c r="D74" s="73" t="n">
        <v>0</v>
      </c>
      <c r="E74" s="48" t="n">
        <v>0</v>
      </c>
      <c r="F74" s="2"/>
      <c r="G74" s="2"/>
      <c r="H74" s="2"/>
      <c r="I74" s="2"/>
      <c r="J74" s="2"/>
      <c r="K74" s="51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customFormat="false" ht="13.5" hidden="false" customHeight="true" outlineLevel="0" collapsed="false">
      <c r="A75" s="54"/>
      <c r="B75" s="42" t="s">
        <v>51</v>
      </c>
      <c r="C75" s="42"/>
      <c r="D75" s="52"/>
      <c r="E75" s="53" t="n">
        <f aca="false">SUM(E69:E74)</f>
        <v>754.04831</v>
      </c>
      <c r="F75" s="2"/>
      <c r="G75" s="2"/>
      <c r="H75" s="2"/>
      <c r="I75" s="2"/>
      <c r="J75" s="2"/>
      <c r="K75" s="51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customFormat="false" ht="13.5" hidden="false" customHeight="true" outlineLevel="0" collapsed="false">
      <c r="A76" s="4"/>
      <c r="B76" s="5"/>
      <c r="C76" s="5"/>
      <c r="D76" s="5"/>
      <c r="E76" s="6"/>
      <c r="F76" s="2"/>
      <c r="G76" s="2"/>
      <c r="H76" s="2"/>
      <c r="I76" s="2"/>
      <c r="J76" s="2"/>
      <c r="K76" s="51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customFormat="false" ht="13.5" hidden="false" customHeight="true" outlineLevel="0" collapsed="false">
      <c r="A77" s="5"/>
      <c r="B77" s="5" t="s">
        <v>80</v>
      </c>
      <c r="C77" s="5"/>
      <c r="D77" s="5"/>
      <c r="E77" s="5"/>
      <c r="F77" s="2"/>
      <c r="G77" s="2"/>
      <c r="H77" s="2"/>
      <c r="I77" s="2"/>
      <c r="J77" s="2"/>
      <c r="K77" s="51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customFormat="false" ht="13.5" hidden="false" customHeight="true" outlineLevel="0" collapsed="false">
      <c r="A78" s="41" t="n">
        <v>2</v>
      </c>
      <c r="B78" s="42" t="s">
        <v>81</v>
      </c>
      <c r="C78" s="42"/>
      <c r="D78" s="43" t="s">
        <v>37</v>
      </c>
      <c r="E78" s="44" t="s">
        <v>38</v>
      </c>
      <c r="F78" s="2"/>
      <c r="G78" s="2"/>
      <c r="H78" s="2"/>
      <c r="I78" s="2"/>
      <c r="J78" s="2"/>
      <c r="K78" s="51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customFormat="false" ht="13.5" hidden="false" customHeight="true" outlineLevel="0" collapsed="false">
      <c r="A79" s="45" t="s">
        <v>54</v>
      </c>
      <c r="B79" s="46" t="s">
        <v>55</v>
      </c>
      <c r="C79" s="46"/>
      <c r="D79" s="47"/>
      <c r="E79" s="48" t="n">
        <f aca="false">E53</f>
        <v>439.4826072</v>
      </c>
      <c r="F79" s="2"/>
      <c r="G79" s="2"/>
      <c r="H79" s="2"/>
      <c r="I79" s="2"/>
      <c r="J79" s="2"/>
      <c r="K79" s="51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customFormat="false" ht="13.5" hidden="false" customHeight="true" outlineLevel="0" collapsed="false">
      <c r="A80" s="45" t="s">
        <v>59</v>
      </c>
      <c r="B80" s="46" t="s">
        <v>60</v>
      </c>
      <c r="C80" s="46"/>
      <c r="D80" s="47"/>
      <c r="E80" s="48" t="n">
        <f aca="false">E65</f>
        <v>979.9009859</v>
      </c>
      <c r="F80" s="2"/>
      <c r="G80" s="2"/>
      <c r="H80" s="2"/>
      <c r="I80" s="2"/>
      <c r="J80" s="2"/>
      <c r="K80" s="51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customFormat="false" ht="13.5" hidden="false" customHeight="true" outlineLevel="0" collapsed="false">
      <c r="A81" s="45" t="s">
        <v>72</v>
      </c>
      <c r="B81" s="46" t="s">
        <v>73</v>
      </c>
      <c r="C81" s="46"/>
      <c r="D81" s="47"/>
      <c r="E81" s="48" t="n">
        <f aca="false">E75</f>
        <v>754.04831</v>
      </c>
      <c r="F81" s="2"/>
      <c r="G81" s="2"/>
      <c r="H81" s="2"/>
      <c r="I81" s="2"/>
      <c r="J81" s="2"/>
      <c r="K81" s="51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customFormat="false" ht="13.5" hidden="false" customHeight="true" outlineLevel="0" collapsed="false">
      <c r="A82" s="77"/>
      <c r="B82" s="42" t="s">
        <v>51</v>
      </c>
      <c r="C82" s="42"/>
      <c r="D82" s="59"/>
      <c r="E82" s="53" t="n">
        <f aca="false">SUM(E79:E81)</f>
        <v>2173.431903</v>
      </c>
      <c r="F82" s="2"/>
      <c r="G82" s="2"/>
      <c r="H82" s="2"/>
      <c r="I82" s="2"/>
      <c r="J82" s="2"/>
      <c r="K82" s="51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customFormat="false" ht="13.5" hidden="false" customHeight="true" outlineLevel="0" collapsed="false">
      <c r="A83" s="5"/>
      <c r="B83" s="5"/>
      <c r="C83" s="5"/>
      <c r="D83" s="5"/>
      <c r="E83" s="5"/>
      <c r="F83" s="2"/>
      <c r="G83" s="2"/>
      <c r="H83" s="2"/>
      <c r="I83" s="2"/>
      <c r="J83" s="2"/>
      <c r="K83" s="51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customFormat="false" ht="13.5" hidden="false" customHeight="true" outlineLevel="0" collapsed="false">
      <c r="A84" s="4"/>
      <c r="B84" s="5" t="s">
        <v>82</v>
      </c>
      <c r="C84" s="5"/>
      <c r="D84" s="6"/>
      <c r="E84" s="7"/>
      <c r="F84" s="2"/>
      <c r="G84" s="2"/>
      <c r="H84" s="2"/>
      <c r="I84" s="2"/>
      <c r="J84" s="2"/>
      <c r="K84" s="51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customFormat="false" ht="13.5" hidden="false" customHeight="true" outlineLevel="0" collapsed="false">
      <c r="A85" s="41" t="n">
        <v>3</v>
      </c>
      <c r="B85" s="42" t="s">
        <v>83</v>
      </c>
      <c r="C85" s="42"/>
      <c r="D85" s="43" t="s">
        <v>37</v>
      </c>
      <c r="E85" s="41" t="s">
        <v>38</v>
      </c>
      <c r="F85" s="2"/>
      <c r="G85" s="2"/>
      <c r="H85" s="2"/>
      <c r="I85" s="2"/>
      <c r="J85" s="2"/>
      <c r="K85" s="51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customFormat="false" ht="13.5" hidden="false" customHeight="true" outlineLevel="0" collapsed="false">
      <c r="A86" s="55" t="s">
        <v>39</v>
      </c>
      <c r="B86" s="46" t="s">
        <v>84</v>
      </c>
      <c r="C86" s="46"/>
      <c r="D86" s="49" t="n">
        <v>0.0042</v>
      </c>
      <c r="E86" s="48" t="n">
        <f aca="false">(E$46+E$53)*$D86</f>
        <v>11.34082155024</v>
      </c>
      <c r="F86" s="2"/>
      <c r="G86" s="2"/>
      <c r="H86" s="2"/>
      <c r="I86" s="2"/>
      <c r="J86" s="2"/>
      <c r="K86" s="51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customFormat="false" ht="13.5" hidden="false" customHeight="true" outlineLevel="0" collapsed="false">
      <c r="A87" s="55" t="s">
        <v>41</v>
      </c>
      <c r="B87" s="46" t="s">
        <v>85</v>
      </c>
      <c r="C87" s="46"/>
      <c r="D87" s="49" t="n">
        <v>0.000333</v>
      </c>
      <c r="E87" s="48" t="n">
        <f aca="false">(E$46+E$53)*$D87</f>
        <v>0.8991651371976</v>
      </c>
      <c r="F87" s="2"/>
      <c r="G87" s="2"/>
      <c r="H87" s="2"/>
      <c r="I87" s="2"/>
      <c r="J87" s="2"/>
      <c r="K87" s="51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customFormat="false" ht="13.5" hidden="false" customHeight="true" outlineLevel="0" collapsed="false">
      <c r="A88" s="55" t="s">
        <v>43</v>
      </c>
      <c r="B88" s="78" t="s">
        <v>86</v>
      </c>
      <c r="C88" s="78"/>
      <c r="D88" s="49" t="n">
        <v>0.02</v>
      </c>
      <c r="E88" s="48" t="n">
        <f aca="false">(E$46+E$53)*$D88</f>
        <v>54.003912144</v>
      </c>
      <c r="F88" s="2"/>
      <c r="G88" s="2"/>
      <c r="H88" s="2"/>
      <c r="I88" s="2"/>
      <c r="J88" s="2"/>
      <c r="K88" s="51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customFormat="false" ht="13.5" hidden="false" customHeight="true" outlineLevel="0" collapsed="false">
      <c r="A89" s="55" t="s">
        <v>45</v>
      </c>
      <c r="B89" s="46" t="s">
        <v>87</v>
      </c>
      <c r="C89" s="46"/>
      <c r="D89" s="49" t="n">
        <v>0.0194</v>
      </c>
      <c r="E89" s="48" t="n">
        <f aca="false">(E$46+E$53)*$D89</f>
        <v>52.38379477968</v>
      </c>
      <c r="F89" s="2"/>
      <c r="G89" s="2"/>
      <c r="H89" s="2"/>
      <c r="I89" s="2"/>
      <c r="J89" s="2"/>
      <c r="K89" s="51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customFormat="false" ht="13.5" hidden="false" customHeight="true" outlineLevel="0" collapsed="false">
      <c r="A90" s="55" t="s">
        <v>47</v>
      </c>
      <c r="B90" s="79" t="s">
        <v>88</v>
      </c>
      <c r="C90" s="46"/>
      <c r="D90" s="80" t="n">
        <f aca="false">D89*D65</f>
        <v>0.00704026</v>
      </c>
      <c r="E90" s="48" t="n">
        <f aca="false">(E$46+E$53)*$D90</f>
        <v>19.0100791255459</v>
      </c>
      <c r="F90" s="2"/>
      <c r="G90" s="2"/>
      <c r="H90" s="2"/>
      <c r="I90" s="2"/>
      <c r="J90" s="2"/>
      <c r="K90" s="51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customFormat="false" ht="13.5" hidden="false" customHeight="true" outlineLevel="0" collapsed="false">
      <c r="A91" s="55" t="s">
        <v>49</v>
      </c>
      <c r="B91" s="46" t="s">
        <v>89</v>
      </c>
      <c r="C91" s="46"/>
      <c r="D91" s="49" t="n">
        <v>0.02</v>
      </c>
      <c r="E91" s="48" t="n">
        <f aca="false">(E$46+E$53)*$D91</f>
        <v>54.003912144</v>
      </c>
      <c r="F91" s="2"/>
      <c r="G91" s="2"/>
      <c r="H91" s="2"/>
      <c r="I91" s="2"/>
      <c r="J91" s="2"/>
      <c r="K91" s="51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customFormat="false" ht="13.5" hidden="false" customHeight="true" outlineLevel="0" collapsed="false">
      <c r="A92" s="41"/>
      <c r="B92" s="42" t="s">
        <v>51</v>
      </c>
      <c r="C92" s="42"/>
      <c r="D92" s="61" t="n">
        <f aca="false">SUM(D86:D91)</f>
        <v>0.07097326</v>
      </c>
      <c r="E92" s="81" t="n">
        <f aca="false">SUM(E86:E91)</f>
        <v>191.641684880664</v>
      </c>
      <c r="F92" s="2"/>
      <c r="G92" s="2"/>
      <c r="H92" s="2"/>
      <c r="I92" s="2"/>
      <c r="J92" s="2"/>
      <c r="K92" s="51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customFormat="false" ht="13.5" hidden="false" customHeight="true" outlineLevel="0" collapsed="false">
      <c r="A93" s="5"/>
      <c r="B93" s="5"/>
      <c r="C93" s="5"/>
      <c r="D93" s="5"/>
      <c r="E93" s="5"/>
      <c r="F93" s="2"/>
      <c r="G93" s="2"/>
      <c r="H93" s="2"/>
      <c r="I93" s="2"/>
      <c r="J93" s="2"/>
      <c r="K93" s="51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customFormat="false" ht="13.5" hidden="false" customHeight="true" outlineLevel="0" collapsed="false">
      <c r="A94" s="5"/>
      <c r="B94" s="5" t="s">
        <v>90</v>
      </c>
      <c r="C94" s="5"/>
      <c r="D94" s="5"/>
      <c r="E94" s="5"/>
      <c r="F94" s="2"/>
      <c r="G94" s="2"/>
      <c r="H94" s="2"/>
      <c r="I94" s="2"/>
      <c r="J94" s="2"/>
      <c r="K94" s="51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customFormat="false" ht="13.5" hidden="false" customHeight="true" outlineLevel="0" collapsed="false">
      <c r="A95" s="5"/>
      <c r="B95" s="5" t="s">
        <v>91</v>
      </c>
      <c r="C95" s="5"/>
      <c r="D95" s="5"/>
      <c r="E95" s="5"/>
      <c r="F95" s="2"/>
      <c r="G95" s="2"/>
      <c r="H95" s="2"/>
      <c r="I95" s="2"/>
      <c r="J95" s="2"/>
      <c r="K95" s="51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customFormat="false" ht="13.5" hidden="false" customHeight="true" outlineLevel="0" collapsed="false">
      <c r="A96" s="82" t="s">
        <v>92</v>
      </c>
      <c r="B96" s="42" t="s">
        <v>93</v>
      </c>
      <c r="C96" s="42"/>
      <c r="D96" s="43" t="s">
        <v>37</v>
      </c>
      <c r="E96" s="83" t="s">
        <v>38</v>
      </c>
      <c r="F96" s="2"/>
      <c r="G96" s="2"/>
      <c r="H96" s="2"/>
      <c r="I96" s="2"/>
      <c r="J96" s="2"/>
      <c r="K96" s="51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customFormat="false" ht="13.5" hidden="false" customHeight="true" outlineLevel="0" collapsed="false">
      <c r="A97" s="55" t="s">
        <v>39</v>
      </c>
      <c r="B97" s="46" t="s">
        <v>94</v>
      </c>
      <c r="C97" s="46"/>
      <c r="D97" s="49" t="n">
        <v>0.0162</v>
      </c>
      <c r="E97" s="48" t="n">
        <f aca="false">E46*D97</f>
        <v>36.6235506</v>
      </c>
      <c r="F97" s="2"/>
      <c r="G97" s="2"/>
      <c r="H97" s="2"/>
      <c r="I97" s="2"/>
      <c r="J97" s="2"/>
      <c r="K97" s="51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customFormat="false" ht="13.5" hidden="false" customHeight="true" outlineLevel="0" collapsed="false">
      <c r="A98" s="55" t="s">
        <v>41</v>
      </c>
      <c r="B98" s="46" t="s">
        <v>95</v>
      </c>
      <c r="C98" s="46"/>
      <c r="D98" s="49" t="n">
        <v>0.0167</v>
      </c>
      <c r="E98" s="48" t="n">
        <f aca="false">E46*D98</f>
        <v>37.7539071</v>
      </c>
      <c r="F98" s="2"/>
      <c r="G98" s="2"/>
      <c r="H98" s="2"/>
      <c r="I98" s="2"/>
      <c r="J98" s="2"/>
      <c r="K98" s="51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customFormat="false" ht="13.5" hidden="false" customHeight="true" outlineLevel="0" collapsed="false">
      <c r="A99" s="55" t="s">
        <v>43</v>
      </c>
      <c r="B99" s="46" t="s">
        <v>96</v>
      </c>
      <c r="C99" s="46"/>
      <c r="D99" s="49" t="n">
        <v>0.0002</v>
      </c>
      <c r="E99" s="48" t="n">
        <f aca="false">E46*D99</f>
        <v>0.4521426</v>
      </c>
      <c r="F99" s="2"/>
      <c r="G99" s="2"/>
      <c r="H99" s="2"/>
      <c r="I99" s="2"/>
      <c r="J99" s="2"/>
      <c r="K99" s="51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customFormat="false" ht="13.5" hidden="false" customHeight="true" outlineLevel="0" collapsed="false">
      <c r="A100" s="55" t="s">
        <v>45</v>
      </c>
      <c r="B100" s="46" t="s">
        <v>97</v>
      </c>
      <c r="C100" s="46"/>
      <c r="D100" s="49" t="n">
        <v>0.0003</v>
      </c>
      <c r="E100" s="48" t="n">
        <f aca="false">E46*D100</f>
        <v>0.6782139</v>
      </c>
      <c r="F100" s="2"/>
      <c r="G100" s="2"/>
      <c r="H100" s="2"/>
      <c r="I100" s="2"/>
      <c r="J100" s="2"/>
      <c r="K100" s="51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customFormat="false" ht="13.5" hidden="false" customHeight="true" outlineLevel="0" collapsed="false">
      <c r="A101" s="55" t="s">
        <v>47</v>
      </c>
      <c r="B101" s="46" t="s">
        <v>98</v>
      </c>
      <c r="C101" s="46"/>
      <c r="D101" s="49" t="n">
        <v>0.0007</v>
      </c>
      <c r="E101" s="48" t="n">
        <f aca="false">E46*D101</f>
        <v>1.5824991</v>
      </c>
      <c r="F101" s="2"/>
      <c r="G101" s="2"/>
      <c r="H101" s="2"/>
      <c r="I101" s="2"/>
      <c r="J101" s="2"/>
      <c r="K101" s="51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customFormat="false" ht="13.5" hidden="false" customHeight="true" outlineLevel="0" collapsed="false">
      <c r="A102" s="55" t="s">
        <v>49</v>
      </c>
      <c r="B102" s="46" t="s">
        <v>99</v>
      </c>
      <c r="C102" s="46"/>
      <c r="D102" s="49" t="n">
        <v>0</v>
      </c>
      <c r="E102" s="48" t="n">
        <f aca="false">E46*D102</f>
        <v>0</v>
      </c>
      <c r="F102" s="2"/>
      <c r="G102" s="2"/>
      <c r="H102" s="2"/>
      <c r="I102" s="2"/>
      <c r="J102" s="2"/>
      <c r="K102" s="51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customFormat="false" ht="13.5" hidden="false" customHeight="true" outlineLevel="0" collapsed="false">
      <c r="A103" s="54"/>
      <c r="B103" s="42" t="s">
        <v>51</v>
      </c>
      <c r="C103" s="42"/>
      <c r="D103" s="61" t="n">
        <f aca="false">SUM(D95:D102)</f>
        <v>0.0341</v>
      </c>
      <c r="E103" s="81" t="n">
        <f aca="false">SUM(E97:E102)</f>
        <v>77.0903133</v>
      </c>
      <c r="F103" s="2"/>
      <c r="G103" s="2"/>
      <c r="H103" s="2"/>
      <c r="I103" s="2"/>
      <c r="J103" s="2"/>
      <c r="K103" s="51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customFormat="false" ht="13.5" hidden="false" customHeight="true" outlineLevel="0" collapsed="false">
      <c r="A104" s="5"/>
      <c r="B104" s="5"/>
      <c r="C104" s="5"/>
      <c r="D104" s="5"/>
      <c r="E104" s="5"/>
      <c r="F104" s="2"/>
      <c r="G104" s="2"/>
      <c r="H104" s="2"/>
      <c r="I104" s="2"/>
      <c r="J104" s="2"/>
      <c r="K104" s="51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customFormat="false" ht="13.5" hidden="false" customHeight="true" outlineLevel="0" collapsed="false">
      <c r="A105" s="4"/>
      <c r="B105" s="84" t="s">
        <v>100</v>
      </c>
      <c r="C105" s="84"/>
      <c r="D105" s="6"/>
      <c r="E105" s="5"/>
      <c r="F105" s="2"/>
      <c r="G105" s="2"/>
      <c r="H105" s="2"/>
      <c r="I105" s="2"/>
      <c r="J105" s="2"/>
      <c r="K105" s="51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customFormat="false" ht="13.5" hidden="false" customHeight="true" outlineLevel="0" collapsed="false">
      <c r="A106" s="41" t="s">
        <v>101</v>
      </c>
      <c r="B106" s="42" t="s">
        <v>102</v>
      </c>
      <c r="C106" s="42"/>
      <c r="D106" s="43" t="s">
        <v>37</v>
      </c>
      <c r="E106" s="41" t="s">
        <v>38</v>
      </c>
      <c r="F106" s="2"/>
      <c r="G106" s="2"/>
      <c r="H106" s="2"/>
      <c r="I106" s="2"/>
      <c r="J106" s="2"/>
      <c r="K106" s="51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customFormat="false" ht="13.5" hidden="false" customHeight="true" outlineLevel="0" collapsed="false">
      <c r="A107" s="45" t="s">
        <v>39</v>
      </c>
      <c r="B107" s="46" t="s">
        <v>103</v>
      </c>
      <c r="C107" s="46"/>
      <c r="D107" s="62" t="n">
        <v>0</v>
      </c>
      <c r="E107" s="48" t="n">
        <f aca="false">E46*D107</f>
        <v>0</v>
      </c>
      <c r="F107" s="2"/>
      <c r="G107" s="2"/>
      <c r="H107" s="2"/>
      <c r="I107" s="2"/>
      <c r="J107" s="2"/>
      <c r="K107" s="51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customFormat="false" ht="13.5" hidden="false" customHeight="true" outlineLevel="0" collapsed="false">
      <c r="A108" s="41"/>
      <c r="B108" s="42" t="s">
        <v>51</v>
      </c>
      <c r="C108" s="42"/>
      <c r="D108" s="53"/>
      <c r="E108" s="53" t="n">
        <f aca="false">SUM(E107)</f>
        <v>0</v>
      </c>
      <c r="F108" s="2"/>
      <c r="G108" s="2"/>
      <c r="H108" s="2"/>
      <c r="I108" s="2"/>
      <c r="J108" s="2"/>
      <c r="K108" s="51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customFormat="false" ht="13.5" hidden="false" customHeight="true" outlineLevel="0" collapsed="false">
      <c r="A109" s="5"/>
      <c r="B109" s="5"/>
      <c r="C109" s="5"/>
      <c r="D109" s="5"/>
      <c r="E109" s="5"/>
      <c r="F109" s="2"/>
      <c r="G109" s="2"/>
      <c r="H109" s="2"/>
      <c r="I109" s="2"/>
      <c r="J109" s="2"/>
      <c r="K109" s="51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customFormat="false" ht="13.5" hidden="false" customHeight="true" outlineLevel="0" collapsed="false">
      <c r="A110" s="4"/>
      <c r="B110" s="5" t="s">
        <v>104</v>
      </c>
      <c r="C110" s="5"/>
      <c r="D110" s="6"/>
      <c r="E110" s="5"/>
      <c r="F110" s="2"/>
      <c r="G110" s="2"/>
      <c r="H110" s="2"/>
      <c r="I110" s="2"/>
      <c r="J110" s="2"/>
      <c r="K110" s="51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customFormat="false" ht="13.5" hidden="false" customHeight="true" outlineLevel="0" collapsed="false">
      <c r="A111" s="41" t="n">
        <v>4</v>
      </c>
      <c r="B111" s="42" t="s">
        <v>105</v>
      </c>
      <c r="C111" s="42"/>
      <c r="D111" s="43" t="s">
        <v>37</v>
      </c>
      <c r="E111" s="44" t="s">
        <v>38</v>
      </c>
      <c r="F111" s="2"/>
      <c r="G111" s="2"/>
      <c r="H111" s="2"/>
      <c r="I111" s="2"/>
      <c r="J111" s="2"/>
      <c r="K111" s="51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customFormat="false" ht="13.5" hidden="false" customHeight="true" outlineLevel="0" collapsed="false">
      <c r="A112" s="45" t="s">
        <v>92</v>
      </c>
      <c r="B112" s="46" t="s">
        <v>106</v>
      </c>
      <c r="C112" s="46"/>
      <c r="D112" s="47"/>
      <c r="E112" s="48" t="n">
        <f aca="false">E103</f>
        <v>77.0903133</v>
      </c>
      <c r="F112" s="2"/>
      <c r="G112" s="2"/>
      <c r="H112" s="2"/>
      <c r="I112" s="2"/>
      <c r="J112" s="2"/>
      <c r="K112" s="51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customFormat="false" ht="13.5" hidden="false" customHeight="true" outlineLevel="0" collapsed="false">
      <c r="A113" s="45" t="s">
        <v>101</v>
      </c>
      <c r="B113" s="46" t="s">
        <v>102</v>
      </c>
      <c r="C113" s="46"/>
      <c r="D113" s="47"/>
      <c r="E113" s="48" t="n">
        <f aca="false">E108</f>
        <v>0</v>
      </c>
      <c r="F113" s="2"/>
      <c r="G113" s="2"/>
      <c r="H113" s="2"/>
      <c r="I113" s="2"/>
      <c r="J113" s="2"/>
      <c r="K113" s="51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customFormat="false" ht="13.5" hidden="false" customHeight="true" outlineLevel="0" collapsed="false">
      <c r="A114" s="77"/>
      <c r="B114" s="42" t="s">
        <v>51</v>
      </c>
      <c r="C114" s="42"/>
      <c r="D114" s="59"/>
      <c r="E114" s="53" t="n">
        <f aca="false">SUM(E112:E113)</f>
        <v>77.0903133</v>
      </c>
      <c r="F114" s="2"/>
      <c r="G114" s="2"/>
      <c r="H114" s="2"/>
      <c r="I114" s="2"/>
      <c r="J114" s="2"/>
      <c r="K114" s="51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customFormat="false" ht="13.5" hidden="false" customHeight="true" outlineLevel="0" collapsed="false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51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customFormat="false" ht="13.5" hidden="false" customHeight="true" outlineLevel="0" collapsed="false">
      <c r="A116" s="4"/>
      <c r="B116" s="5" t="s">
        <v>107</v>
      </c>
      <c r="C116" s="5"/>
      <c r="D116" s="6"/>
      <c r="E116" s="5"/>
      <c r="F116" s="2"/>
      <c r="G116" s="2"/>
      <c r="H116" s="2"/>
      <c r="I116" s="2"/>
      <c r="J116" s="2"/>
      <c r="K116" s="51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customFormat="false" ht="13.5" hidden="false" customHeight="true" outlineLevel="0" collapsed="false">
      <c r="A117" s="41" t="n">
        <v>5</v>
      </c>
      <c r="B117" s="42" t="s">
        <v>108</v>
      </c>
      <c r="C117" s="42"/>
      <c r="D117" s="43" t="s">
        <v>37</v>
      </c>
      <c r="E117" s="44" t="s">
        <v>38</v>
      </c>
      <c r="F117" s="2"/>
      <c r="G117" s="2"/>
      <c r="H117" s="2"/>
      <c r="I117" s="2"/>
      <c r="J117" s="2"/>
      <c r="K117" s="51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customFormat="false" ht="13.5" hidden="false" customHeight="true" outlineLevel="0" collapsed="false">
      <c r="A118" s="45" t="s">
        <v>39</v>
      </c>
      <c r="B118" s="46" t="s">
        <v>109</v>
      </c>
      <c r="C118" s="46"/>
      <c r="D118" s="49"/>
      <c r="E118" s="48" t="n">
        <v>54.49</v>
      </c>
      <c r="F118" s="2"/>
      <c r="G118" s="2"/>
      <c r="H118" s="2"/>
      <c r="I118" s="2"/>
      <c r="J118" s="2"/>
      <c r="K118" s="51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customFormat="false" ht="13.5" hidden="false" customHeight="true" outlineLevel="0" collapsed="false">
      <c r="A119" s="45" t="s">
        <v>41</v>
      </c>
      <c r="B119" s="46" t="s">
        <v>110</v>
      </c>
      <c r="C119" s="46"/>
      <c r="D119" s="49"/>
      <c r="E119" s="48" t="n">
        <v>0</v>
      </c>
      <c r="F119" s="2"/>
      <c r="G119" s="2"/>
      <c r="H119" s="2"/>
      <c r="I119" s="2"/>
      <c r="J119" s="2"/>
      <c r="K119" s="51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customFormat="false" ht="13.5" hidden="false" customHeight="true" outlineLevel="0" collapsed="false">
      <c r="A120" s="45" t="s">
        <v>43</v>
      </c>
      <c r="B120" s="46" t="s">
        <v>111</v>
      </c>
      <c r="C120" s="46"/>
      <c r="D120" s="49"/>
      <c r="E120" s="48" t="n">
        <v>0</v>
      </c>
      <c r="F120" s="2"/>
      <c r="G120" s="2"/>
      <c r="H120" s="2"/>
      <c r="I120" s="2"/>
      <c r="J120" s="2"/>
      <c r="K120" s="51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customFormat="false" ht="13.5" hidden="false" customHeight="true" outlineLevel="0" collapsed="false">
      <c r="A121" s="45" t="s">
        <v>45</v>
      </c>
      <c r="B121" s="46" t="s">
        <v>112</v>
      </c>
      <c r="C121" s="46"/>
      <c r="D121" s="49"/>
      <c r="E121" s="48" t="n">
        <v>19.33</v>
      </c>
      <c r="F121" s="2"/>
      <c r="G121" s="2"/>
      <c r="H121" s="2"/>
      <c r="I121" s="2"/>
      <c r="J121" s="2"/>
      <c r="K121" s="51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customFormat="false" ht="13.5" hidden="false" customHeight="true" outlineLevel="0" collapsed="false">
      <c r="A122" s="54"/>
      <c r="B122" s="42" t="s">
        <v>113</v>
      </c>
      <c r="C122" s="42"/>
      <c r="D122" s="52"/>
      <c r="E122" s="53" t="n">
        <f aca="false">SUM(E118:E121)</f>
        <v>73.82</v>
      </c>
      <c r="F122" s="2"/>
      <c r="G122" s="2"/>
      <c r="H122" s="2"/>
      <c r="I122" s="2"/>
      <c r="J122" s="2"/>
      <c r="K122" s="51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customFormat="false" ht="13.5" hidden="false" customHeight="true" outlineLevel="0" collapsed="false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51"/>
      <c r="L123" s="51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customFormat="false" ht="13.5" hidden="false" customHeight="true" outlineLevel="0" collapsed="false">
      <c r="A124" s="4"/>
      <c r="B124" s="5" t="s">
        <v>114</v>
      </c>
      <c r="C124" s="5"/>
      <c r="D124" s="6"/>
      <c r="E124" s="5"/>
      <c r="F124" s="2"/>
      <c r="G124" s="2"/>
      <c r="H124" s="2"/>
      <c r="I124" s="2"/>
      <c r="J124" s="2"/>
      <c r="K124" s="2"/>
      <c r="L124" s="51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customFormat="false" ht="13.5" hidden="false" customHeight="true" outlineLevel="0" collapsed="false">
      <c r="A125" s="82" t="n">
        <v>6</v>
      </c>
      <c r="B125" s="42" t="s">
        <v>115</v>
      </c>
      <c r="C125" s="42"/>
      <c r="D125" s="43" t="s">
        <v>37</v>
      </c>
      <c r="E125" s="44" t="s">
        <v>38</v>
      </c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customFormat="false" ht="13.5" hidden="false" customHeight="true" outlineLevel="0" collapsed="false">
      <c r="A126" s="45" t="s">
        <v>39</v>
      </c>
      <c r="B126" s="46" t="s">
        <v>116</v>
      </c>
      <c r="C126" s="46"/>
      <c r="D126" s="49"/>
      <c r="E126" s="48" t="n">
        <f aca="false">(E46+E82+E92+E114+E122)*E127</f>
        <v>239.312514749151</v>
      </c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customFormat="false" ht="13.5" hidden="false" customHeight="true" outlineLevel="0" collapsed="false">
      <c r="A127" s="87" t="s">
        <v>117</v>
      </c>
      <c r="B127" s="88" t="s">
        <v>118</v>
      </c>
      <c r="C127" s="88"/>
      <c r="D127" s="49"/>
      <c r="E127" s="60" t="n">
        <v>0.0501</v>
      </c>
      <c r="F127" s="2"/>
      <c r="G127" s="2"/>
      <c r="H127" s="2"/>
      <c r="I127" s="89"/>
      <c r="J127" s="89"/>
      <c r="K127" s="89"/>
      <c r="L127" s="89"/>
      <c r="M127" s="89"/>
      <c r="N127" s="89"/>
      <c r="O127" s="89"/>
      <c r="P127" s="89"/>
      <c r="Q127" s="89"/>
      <c r="R127" s="89"/>
      <c r="S127" s="89"/>
      <c r="T127" s="89"/>
      <c r="U127" s="89"/>
      <c r="V127" s="89"/>
      <c r="W127" s="89"/>
      <c r="X127" s="89"/>
      <c r="Y127" s="89"/>
      <c r="Z127" s="89"/>
    </row>
    <row r="128" customFormat="false" ht="13.5" hidden="false" customHeight="true" outlineLevel="0" collapsed="false">
      <c r="A128" s="45" t="s">
        <v>41</v>
      </c>
      <c r="B128" s="46" t="s">
        <v>119</v>
      </c>
      <c r="C128" s="46"/>
      <c r="D128" s="49"/>
      <c r="E128" s="48" t="n">
        <f aca="false">(E46+E82+E92+E114+E122+E126)*E129</f>
        <v>172.049122966393</v>
      </c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customFormat="false" ht="13.5" hidden="false" customHeight="true" outlineLevel="0" collapsed="false">
      <c r="A129" s="45" t="s">
        <v>120</v>
      </c>
      <c r="B129" s="46" t="s">
        <v>121</v>
      </c>
      <c r="C129" s="46"/>
      <c r="D129" s="49"/>
      <c r="E129" s="60" t="n">
        <v>0.0343</v>
      </c>
      <c r="F129" s="2"/>
      <c r="G129" s="2"/>
      <c r="H129" s="2"/>
      <c r="I129" s="2"/>
      <c r="J129" s="89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customFormat="false" ht="13.5" hidden="false" customHeight="true" outlineLevel="0" collapsed="false">
      <c r="A130" s="45" t="s">
        <v>43</v>
      </c>
      <c r="B130" s="46" t="s">
        <v>122</v>
      </c>
      <c r="C130" s="46"/>
      <c r="D130" s="49" t="n">
        <f aca="false">SUM(D131:D133)</f>
        <v>0.0665</v>
      </c>
      <c r="E130" s="48" t="n">
        <f aca="false">SUM(E131:E133)</f>
        <v>369.583173901015</v>
      </c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customFormat="false" ht="13.5" hidden="false" customHeight="true" outlineLevel="0" collapsed="false">
      <c r="A131" s="45" t="s">
        <v>123</v>
      </c>
      <c r="B131" s="46" t="s">
        <v>124</v>
      </c>
      <c r="C131" s="46"/>
      <c r="D131" s="49" t="n">
        <v>0.0365</v>
      </c>
      <c r="E131" s="48" t="n">
        <f aca="false">((E46+E82+E92+E114+E122+E126+E128)/(1-D130))*D131</f>
        <v>202.853922517099</v>
      </c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customFormat="false" ht="13.5" hidden="false" customHeight="true" outlineLevel="0" collapsed="false">
      <c r="A132" s="45" t="s">
        <v>125</v>
      </c>
      <c r="B132" s="46" t="s">
        <v>126</v>
      </c>
      <c r="C132" s="46"/>
      <c r="D132" s="49" t="n">
        <v>0</v>
      </c>
      <c r="E132" s="48" t="n">
        <f aca="false">(E46+E82+E92+E114+E122+E126+E128)*D132</f>
        <v>0</v>
      </c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customFormat="false" ht="13.5" hidden="false" customHeight="true" outlineLevel="0" collapsed="false">
      <c r="A133" s="45" t="s">
        <v>127</v>
      </c>
      <c r="B133" s="46" t="s">
        <v>128</v>
      </c>
      <c r="C133" s="46"/>
      <c r="D133" s="49" t="n">
        <v>0.03</v>
      </c>
      <c r="E133" s="48" t="n">
        <f aca="false">((E46+E82+E92+E114+E122+E126+E128)/(1-D130))*D133</f>
        <v>166.729251383917</v>
      </c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customFormat="false" ht="13.5" hidden="false" customHeight="true" outlineLevel="0" collapsed="false">
      <c r="A134" s="41"/>
      <c r="B134" s="42" t="s">
        <v>51</v>
      </c>
      <c r="C134" s="42"/>
      <c r="D134" s="90" t="n">
        <f aca="false">SUM(D131:D133)</f>
        <v>0.0665</v>
      </c>
      <c r="E134" s="81" t="n">
        <f aca="false">SUM(E126:E130)</f>
        <v>781.029211616559</v>
      </c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customFormat="false" ht="13.5" hidden="false" customHeight="true" outlineLevel="0" collapsed="false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customFormat="false" ht="13.5" hidden="false" customHeight="true" outlineLevel="0" collapsed="false">
      <c r="A136" s="3" t="s">
        <v>129</v>
      </c>
      <c r="B136" s="3"/>
      <c r="C136" s="3"/>
      <c r="D136" s="3"/>
      <c r="E136" s="3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customFormat="false" ht="13.5" hidden="false" customHeight="true" outlineLevel="0" collapsed="false">
      <c r="A137" s="4"/>
      <c r="B137" s="91"/>
      <c r="C137" s="91"/>
      <c r="D137" s="91"/>
      <c r="E137" s="6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customFormat="false" ht="13.5" hidden="false" customHeight="true" outlineLevel="0" collapsed="false">
      <c r="A138" s="92"/>
      <c r="B138" s="42" t="s">
        <v>130</v>
      </c>
      <c r="C138" s="42"/>
      <c r="D138" s="82"/>
      <c r="E138" s="43" t="s">
        <v>131</v>
      </c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customFormat="false" ht="13.5" hidden="false" customHeight="true" outlineLevel="0" collapsed="false">
      <c r="A139" s="93" t="s">
        <v>39</v>
      </c>
      <c r="B139" s="46" t="s">
        <v>35</v>
      </c>
      <c r="C139" s="46"/>
      <c r="D139" s="94"/>
      <c r="E139" s="48" t="n">
        <f aca="false">E46</f>
        <v>2260.713</v>
      </c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customFormat="false" ht="13.5" hidden="false" customHeight="true" outlineLevel="0" collapsed="false">
      <c r="A140" s="93" t="s">
        <v>41</v>
      </c>
      <c r="B140" s="46" t="s">
        <v>52</v>
      </c>
      <c r="C140" s="46"/>
      <c r="D140" s="94"/>
      <c r="E140" s="48" t="n">
        <f aca="false">E82</f>
        <v>2173.431903</v>
      </c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customFormat="false" ht="13.5" hidden="false" customHeight="true" outlineLevel="0" collapsed="false">
      <c r="A141" s="93" t="s">
        <v>43</v>
      </c>
      <c r="B141" s="46" t="s">
        <v>82</v>
      </c>
      <c r="C141" s="46"/>
      <c r="D141" s="94"/>
      <c r="E141" s="48" t="n">
        <f aca="false">E92</f>
        <v>191.6416849</v>
      </c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customFormat="false" ht="13.5" hidden="false" customHeight="true" outlineLevel="0" collapsed="false">
      <c r="A142" s="93" t="s">
        <v>45</v>
      </c>
      <c r="B142" s="46" t="s">
        <v>90</v>
      </c>
      <c r="C142" s="46"/>
      <c r="D142" s="94"/>
      <c r="E142" s="48" t="n">
        <f aca="false">E114</f>
        <v>77.0903133</v>
      </c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customFormat="false" ht="13.5" hidden="false" customHeight="true" outlineLevel="0" collapsed="false">
      <c r="A143" s="93" t="s">
        <v>47</v>
      </c>
      <c r="B143" s="46" t="s">
        <v>107</v>
      </c>
      <c r="C143" s="46"/>
      <c r="D143" s="94"/>
      <c r="E143" s="48" t="n">
        <f aca="false">E122</f>
        <v>73.82</v>
      </c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customFormat="false" ht="13.5" hidden="false" customHeight="true" outlineLevel="0" collapsed="false">
      <c r="A144" s="42" t="s">
        <v>132</v>
      </c>
      <c r="B144" s="42"/>
      <c r="C144" s="42"/>
      <c r="D144" s="95"/>
      <c r="E144" s="81" t="n">
        <f aca="false">SUM(E139:E143)</f>
        <v>4776.6969012</v>
      </c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customFormat="false" ht="13.5" hidden="false" customHeight="true" outlineLevel="0" collapsed="false">
      <c r="A145" s="93" t="s">
        <v>49</v>
      </c>
      <c r="B145" s="46" t="s">
        <v>114</v>
      </c>
      <c r="C145" s="46"/>
      <c r="D145" s="94"/>
      <c r="E145" s="48" t="n">
        <f aca="false">E134</f>
        <v>781.029211616559</v>
      </c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customFormat="false" ht="13.5" hidden="false" customHeight="true" outlineLevel="0" collapsed="false">
      <c r="A146" s="42" t="s">
        <v>133</v>
      </c>
      <c r="B146" s="42"/>
      <c r="C146" s="42"/>
      <c r="D146" s="95"/>
      <c r="E146" s="81" t="n">
        <f aca="false">SUM(E144:E145)</f>
        <v>5557.72611281656</v>
      </c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customFormat="false" ht="13.5" hidden="false" customHeight="true" outlineLevel="0" collapsed="false">
      <c r="A147" s="4"/>
      <c r="B147" s="5"/>
      <c r="C147" s="5"/>
      <c r="D147" s="5"/>
      <c r="E147" s="6"/>
      <c r="F147" s="5"/>
      <c r="G147" s="5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customFormat="false" ht="13.5" hidden="false" customHeight="true" outlineLevel="0" collapsed="false">
      <c r="A148" s="96" t="s">
        <v>134</v>
      </c>
      <c r="B148" s="96"/>
      <c r="C148" s="96"/>
      <c r="D148" s="96"/>
      <c r="E148" s="96"/>
      <c r="F148" s="122"/>
      <c r="G148" s="12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customFormat="false" ht="13.5" hidden="false" customHeight="true" outlineLevel="0" collapsed="false">
      <c r="A149" s="4"/>
      <c r="B149" s="5"/>
      <c r="C149" s="5"/>
      <c r="D149" s="5"/>
      <c r="E149" s="6"/>
      <c r="F149" s="5"/>
      <c r="G149" s="5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customFormat="false" ht="27" hidden="false" customHeight="false" outlineLevel="0" collapsed="false">
      <c r="A150" s="97" t="s">
        <v>26</v>
      </c>
      <c r="B150" s="33" t="s">
        <v>135</v>
      </c>
      <c r="C150" s="97" t="s">
        <v>202</v>
      </c>
      <c r="D150" s="97" t="s">
        <v>180</v>
      </c>
      <c r="E150" s="97" t="s">
        <v>139</v>
      </c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customFormat="false" ht="13.5" hidden="false" customHeight="true" outlineLevel="0" collapsed="false">
      <c r="A151" s="45" t="n">
        <v>1</v>
      </c>
      <c r="B151" s="123" t="n">
        <f aca="false">E146</f>
        <v>5557.72611281656</v>
      </c>
      <c r="C151" s="100" t="n">
        <v>2</v>
      </c>
      <c r="D151" s="129" t="n">
        <f aca="false">E146*C151</f>
        <v>11115.4522256331</v>
      </c>
      <c r="E151" s="98" t="n">
        <f aca="false">D151*24</f>
        <v>266770.853415195</v>
      </c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customFormat="false" ht="13.5" hidden="false" customHeight="true" outlineLevel="0" collapsed="false">
      <c r="A152" s="41"/>
      <c r="B152" s="52" t="s">
        <v>140</v>
      </c>
      <c r="C152" s="81"/>
      <c r="D152" s="130" t="n">
        <f aca="false">SUM(D151)</f>
        <v>11115.4522256331</v>
      </c>
      <c r="E152" s="102" t="n">
        <f aca="false">SUM(E151)</f>
        <v>266770.853415195</v>
      </c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customFormat="false" ht="13.5" hidden="false" customHeight="true" outlineLevel="0" collapsed="false">
      <c r="A153" s="5"/>
      <c r="B153" s="5"/>
      <c r="C153" s="5"/>
      <c r="D153" s="5"/>
      <c r="E153" s="5"/>
      <c r="F153" s="5"/>
      <c r="G153" s="5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customFormat="false" ht="13.5" hidden="false" customHeight="true" outlineLevel="0" collapsed="false">
      <c r="A154" s="5"/>
      <c r="B154" s="5" t="n">
        <f aca="false">E151/24</f>
        <v>11115.4522256331</v>
      </c>
      <c r="C154" s="5"/>
      <c r="D154" s="5"/>
      <c r="E154" s="5"/>
      <c r="F154" s="5"/>
      <c r="G154" s="5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customFormat="false" ht="13.5" hidden="false" customHeight="true" outlineLevel="0" collapsed="false"/>
    <row r="156" customFormat="false" ht="13.5" hidden="false" customHeight="true" outlineLevel="0" collapsed="false"/>
    <row r="157" customFormat="false" ht="13.5" hidden="false" customHeight="true" outlineLevel="0" collapsed="false"/>
    <row r="158" customFormat="false" ht="13.5" hidden="false" customHeight="true" outlineLevel="0" collapsed="false"/>
    <row r="159" customFormat="false" ht="13.5" hidden="false" customHeight="true" outlineLevel="0" collapsed="false"/>
    <row r="160" customFormat="false" ht="13.5" hidden="false" customHeight="true" outlineLevel="0" collapsed="false"/>
    <row r="161" customFormat="false" ht="13.5" hidden="false" customHeight="true" outlineLevel="0" collapsed="false"/>
    <row r="162" customFormat="false" ht="13.5" hidden="false" customHeight="true" outlineLevel="0" collapsed="false"/>
    <row r="163" customFormat="false" ht="13.5" hidden="false" customHeight="true" outlineLevel="0" collapsed="false"/>
    <row r="164" customFormat="false" ht="13.5" hidden="false" customHeight="true" outlineLevel="0" collapsed="false"/>
    <row r="165" customFormat="false" ht="13.5" hidden="false" customHeight="true" outlineLevel="0" collapsed="false"/>
    <row r="166" customFormat="false" ht="13.5" hidden="false" customHeight="true" outlineLevel="0" collapsed="false"/>
    <row r="167" customFormat="false" ht="13.5" hidden="false" customHeight="true" outlineLevel="0" collapsed="false"/>
    <row r="168" customFormat="false" ht="13.5" hidden="false" customHeight="true" outlineLevel="0" collapsed="false"/>
    <row r="169" customFormat="false" ht="13.5" hidden="false" customHeight="true" outlineLevel="0" collapsed="false"/>
    <row r="170" customFormat="false" ht="13.5" hidden="false" customHeight="true" outlineLevel="0" collapsed="false"/>
    <row r="171" customFormat="false" ht="13.5" hidden="false" customHeight="true" outlineLevel="0" collapsed="false"/>
    <row r="172" customFormat="false" ht="13.5" hidden="false" customHeight="true" outlineLevel="0" collapsed="false"/>
    <row r="173" customFormat="false" ht="13.5" hidden="false" customHeight="true" outlineLevel="0" collapsed="false"/>
    <row r="174" customFormat="false" ht="13.5" hidden="false" customHeight="true" outlineLevel="0" collapsed="false"/>
    <row r="175" customFormat="false" ht="13.5" hidden="false" customHeight="true" outlineLevel="0" collapsed="false"/>
    <row r="176" customFormat="false" ht="13.5" hidden="false" customHeight="true" outlineLevel="0" collapsed="false"/>
    <row r="177" customFormat="false" ht="13.5" hidden="false" customHeight="true" outlineLevel="0" collapsed="false"/>
    <row r="178" customFormat="false" ht="13.5" hidden="false" customHeight="true" outlineLevel="0" collapsed="false"/>
    <row r="179" customFormat="false" ht="13.5" hidden="false" customHeight="true" outlineLevel="0" collapsed="false"/>
    <row r="180" customFormat="false" ht="13.5" hidden="false" customHeight="true" outlineLevel="0" collapsed="false"/>
    <row r="181" customFormat="false" ht="13.5" hidden="false" customHeight="true" outlineLevel="0" collapsed="false"/>
    <row r="182" customFormat="false" ht="13.5" hidden="false" customHeight="true" outlineLevel="0" collapsed="false"/>
    <row r="183" customFormat="false" ht="13.5" hidden="false" customHeight="true" outlineLevel="0" collapsed="false"/>
    <row r="184" customFormat="false" ht="13.5" hidden="false" customHeight="true" outlineLevel="0" collapsed="false"/>
    <row r="185" customFormat="false" ht="13.5" hidden="false" customHeight="true" outlineLevel="0" collapsed="false"/>
    <row r="186" customFormat="false" ht="13.5" hidden="false" customHeight="true" outlineLevel="0" collapsed="false"/>
    <row r="187" customFormat="false" ht="13.5" hidden="false" customHeight="true" outlineLevel="0" collapsed="false"/>
    <row r="188" customFormat="false" ht="13.5" hidden="false" customHeight="true" outlineLevel="0" collapsed="false"/>
    <row r="189" customFormat="false" ht="13.5" hidden="false" customHeight="true" outlineLevel="0" collapsed="false"/>
    <row r="190" customFormat="false" ht="13.5" hidden="false" customHeight="true" outlineLevel="0" collapsed="false"/>
    <row r="191" customFormat="false" ht="13.5" hidden="false" customHeight="true" outlineLevel="0" collapsed="false"/>
    <row r="192" customFormat="false" ht="13.5" hidden="false" customHeight="true" outlineLevel="0" collapsed="false"/>
    <row r="193" customFormat="false" ht="13.5" hidden="false" customHeight="true" outlineLevel="0" collapsed="false"/>
    <row r="194" customFormat="false" ht="13.5" hidden="false" customHeight="true" outlineLevel="0" collapsed="false"/>
    <row r="195" customFormat="false" ht="13.5" hidden="false" customHeight="true" outlineLevel="0" collapsed="false"/>
    <row r="196" customFormat="false" ht="13.5" hidden="false" customHeight="true" outlineLevel="0" collapsed="false"/>
    <row r="197" customFormat="false" ht="13.5" hidden="false" customHeight="true" outlineLevel="0" collapsed="false"/>
    <row r="198" customFormat="false" ht="13.5" hidden="false" customHeight="true" outlineLevel="0" collapsed="false"/>
    <row r="199" customFormat="false" ht="13.5" hidden="false" customHeight="true" outlineLevel="0" collapsed="false"/>
    <row r="200" customFormat="false" ht="13.5" hidden="false" customHeight="true" outlineLevel="0" collapsed="false"/>
    <row r="201" customFormat="false" ht="13.5" hidden="false" customHeight="true" outlineLevel="0" collapsed="false"/>
    <row r="202" customFormat="false" ht="13.5" hidden="false" customHeight="true" outlineLevel="0" collapsed="false"/>
    <row r="203" customFormat="false" ht="13.5" hidden="false" customHeight="true" outlineLevel="0" collapsed="false"/>
    <row r="204" customFormat="false" ht="13.5" hidden="false" customHeight="true" outlineLevel="0" collapsed="false"/>
    <row r="205" customFormat="false" ht="13.5" hidden="false" customHeight="true" outlineLevel="0" collapsed="false"/>
    <row r="206" customFormat="false" ht="13.5" hidden="false" customHeight="true" outlineLevel="0" collapsed="false"/>
    <row r="207" customFormat="false" ht="13.5" hidden="false" customHeight="true" outlineLevel="0" collapsed="false"/>
    <row r="208" customFormat="false" ht="13.5" hidden="false" customHeight="true" outlineLevel="0" collapsed="false"/>
    <row r="209" customFormat="false" ht="13.5" hidden="false" customHeight="true" outlineLevel="0" collapsed="false"/>
    <row r="210" customFormat="false" ht="13.5" hidden="false" customHeight="true" outlineLevel="0" collapsed="false"/>
    <row r="211" customFormat="false" ht="13.5" hidden="false" customHeight="true" outlineLevel="0" collapsed="false"/>
    <row r="212" customFormat="false" ht="13.5" hidden="false" customHeight="true" outlineLevel="0" collapsed="false"/>
    <row r="213" customFormat="false" ht="13.5" hidden="false" customHeight="true" outlineLevel="0" collapsed="false"/>
    <row r="214" customFormat="false" ht="13.5" hidden="false" customHeight="true" outlineLevel="0" collapsed="false"/>
    <row r="215" customFormat="false" ht="13.5" hidden="false" customHeight="true" outlineLevel="0" collapsed="false"/>
    <row r="216" customFormat="false" ht="13.5" hidden="false" customHeight="true" outlineLevel="0" collapsed="false"/>
    <row r="217" customFormat="false" ht="13.5" hidden="false" customHeight="true" outlineLevel="0" collapsed="false"/>
    <row r="218" customFormat="false" ht="13.5" hidden="false" customHeight="true" outlineLevel="0" collapsed="false"/>
    <row r="219" customFormat="false" ht="13.5" hidden="false" customHeight="true" outlineLevel="0" collapsed="false"/>
    <row r="220" customFormat="false" ht="13.5" hidden="false" customHeight="true" outlineLevel="0" collapsed="false"/>
    <row r="221" customFormat="false" ht="13.5" hidden="false" customHeight="true" outlineLevel="0" collapsed="false"/>
    <row r="222" customFormat="false" ht="13.5" hidden="false" customHeight="true" outlineLevel="0" collapsed="false"/>
    <row r="223" customFormat="false" ht="13.5" hidden="false" customHeight="true" outlineLevel="0" collapsed="false"/>
    <row r="224" customFormat="false" ht="13.5" hidden="false" customHeight="true" outlineLevel="0" collapsed="false"/>
    <row r="225" customFormat="false" ht="13.5" hidden="false" customHeight="true" outlineLevel="0" collapsed="false"/>
    <row r="226" customFormat="false" ht="13.5" hidden="false" customHeight="true" outlineLevel="0" collapsed="false"/>
    <row r="227" customFormat="false" ht="13.5" hidden="false" customHeight="true" outlineLevel="0" collapsed="false"/>
    <row r="228" customFormat="false" ht="13.5" hidden="false" customHeight="true" outlineLevel="0" collapsed="false"/>
    <row r="229" customFormat="false" ht="13.5" hidden="false" customHeight="true" outlineLevel="0" collapsed="false"/>
    <row r="230" customFormat="false" ht="13.5" hidden="false" customHeight="true" outlineLevel="0" collapsed="false"/>
    <row r="231" customFormat="false" ht="13.5" hidden="false" customHeight="true" outlineLevel="0" collapsed="false"/>
    <row r="232" customFormat="false" ht="13.5" hidden="false" customHeight="true" outlineLevel="0" collapsed="false"/>
    <row r="233" customFormat="false" ht="13.5" hidden="false" customHeight="true" outlineLevel="0" collapsed="false"/>
    <row r="234" customFormat="false" ht="13.5" hidden="false" customHeight="true" outlineLevel="0" collapsed="false"/>
    <row r="235" customFormat="false" ht="13.5" hidden="false" customHeight="true" outlineLevel="0" collapsed="false"/>
    <row r="236" customFormat="false" ht="13.5" hidden="false" customHeight="true" outlineLevel="0" collapsed="false"/>
    <row r="237" customFormat="false" ht="13.5" hidden="false" customHeight="true" outlineLevel="0" collapsed="false"/>
    <row r="238" customFormat="false" ht="13.5" hidden="false" customHeight="true" outlineLevel="0" collapsed="false"/>
    <row r="239" customFormat="false" ht="13.5" hidden="false" customHeight="true" outlineLevel="0" collapsed="false"/>
    <row r="240" customFormat="false" ht="13.5" hidden="false" customHeight="true" outlineLevel="0" collapsed="false"/>
    <row r="241" customFormat="false" ht="13.5" hidden="false" customHeight="true" outlineLevel="0" collapsed="false"/>
    <row r="242" customFormat="false" ht="13.5" hidden="false" customHeight="true" outlineLevel="0" collapsed="false"/>
    <row r="243" customFormat="false" ht="13.5" hidden="false" customHeight="true" outlineLevel="0" collapsed="false"/>
    <row r="244" customFormat="false" ht="13.5" hidden="false" customHeight="true" outlineLevel="0" collapsed="false"/>
    <row r="245" customFormat="false" ht="13.5" hidden="false" customHeight="true" outlineLevel="0" collapsed="false"/>
    <row r="246" customFormat="false" ht="13.5" hidden="false" customHeight="true" outlineLevel="0" collapsed="false"/>
    <row r="247" customFormat="false" ht="13.5" hidden="false" customHeight="true" outlineLevel="0" collapsed="false"/>
    <row r="248" customFormat="false" ht="13.5" hidden="false" customHeight="true" outlineLevel="0" collapsed="false"/>
    <row r="249" customFormat="false" ht="13.5" hidden="false" customHeight="true" outlineLevel="0" collapsed="false"/>
    <row r="250" customFormat="false" ht="13.5" hidden="false" customHeight="true" outlineLevel="0" collapsed="false"/>
    <row r="251" customFormat="false" ht="13.5" hidden="false" customHeight="true" outlineLevel="0" collapsed="false"/>
    <row r="252" customFormat="false" ht="13.5" hidden="false" customHeight="true" outlineLevel="0" collapsed="false"/>
    <row r="253" customFormat="false" ht="13.5" hidden="false" customHeight="true" outlineLevel="0" collapsed="false"/>
    <row r="254" customFormat="false" ht="13.5" hidden="false" customHeight="true" outlineLevel="0" collapsed="false"/>
    <row r="255" customFormat="false" ht="13.5" hidden="false" customHeight="true" outlineLevel="0" collapsed="false"/>
    <row r="256" customFormat="false" ht="13.5" hidden="false" customHeight="true" outlineLevel="0" collapsed="false"/>
    <row r="257" customFormat="false" ht="13.5" hidden="false" customHeight="true" outlineLevel="0" collapsed="false"/>
    <row r="258" customFormat="false" ht="13.5" hidden="false" customHeight="true" outlineLevel="0" collapsed="false"/>
    <row r="259" customFormat="false" ht="13.5" hidden="false" customHeight="true" outlineLevel="0" collapsed="false"/>
    <row r="260" customFormat="false" ht="13.5" hidden="false" customHeight="true" outlineLevel="0" collapsed="false"/>
    <row r="261" customFormat="false" ht="13.5" hidden="false" customHeight="true" outlineLevel="0" collapsed="false"/>
    <row r="262" customFormat="false" ht="13.5" hidden="false" customHeight="true" outlineLevel="0" collapsed="false"/>
    <row r="263" customFormat="false" ht="13.5" hidden="false" customHeight="true" outlineLevel="0" collapsed="false"/>
    <row r="264" customFormat="false" ht="13.5" hidden="false" customHeight="true" outlineLevel="0" collapsed="false"/>
    <row r="265" customFormat="false" ht="13.5" hidden="false" customHeight="true" outlineLevel="0" collapsed="false"/>
    <row r="266" customFormat="false" ht="13.5" hidden="false" customHeight="true" outlineLevel="0" collapsed="false"/>
    <row r="267" customFormat="false" ht="13.5" hidden="false" customHeight="true" outlineLevel="0" collapsed="false"/>
    <row r="268" customFormat="false" ht="13.5" hidden="false" customHeight="true" outlineLevel="0" collapsed="false"/>
    <row r="269" customFormat="false" ht="13.5" hidden="false" customHeight="true" outlineLevel="0" collapsed="false"/>
    <row r="270" customFormat="false" ht="13.5" hidden="false" customHeight="true" outlineLevel="0" collapsed="false"/>
    <row r="271" customFormat="false" ht="13.5" hidden="false" customHeight="true" outlineLevel="0" collapsed="false"/>
    <row r="272" customFormat="false" ht="13.5" hidden="false" customHeight="true" outlineLevel="0" collapsed="false"/>
    <row r="273" customFormat="false" ht="13.5" hidden="false" customHeight="true" outlineLevel="0" collapsed="false"/>
    <row r="274" customFormat="false" ht="13.5" hidden="false" customHeight="true" outlineLevel="0" collapsed="false"/>
    <row r="275" customFormat="false" ht="13.5" hidden="false" customHeight="true" outlineLevel="0" collapsed="false"/>
    <row r="276" customFormat="false" ht="13.5" hidden="false" customHeight="true" outlineLevel="0" collapsed="false"/>
    <row r="277" customFormat="false" ht="13.5" hidden="false" customHeight="true" outlineLevel="0" collapsed="false"/>
    <row r="278" customFormat="false" ht="13.5" hidden="false" customHeight="true" outlineLevel="0" collapsed="false"/>
    <row r="279" customFormat="false" ht="13.5" hidden="false" customHeight="true" outlineLevel="0" collapsed="false"/>
    <row r="280" customFormat="false" ht="13.5" hidden="false" customHeight="true" outlineLevel="0" collapsed="false"/>
    <row r="281" customFormat="false" ht="13.5" hidden="false" customHeight="true" outlineLevel="0" collapsed="false"/>
    <row r="282" customFormat="false" ht="13.5" hidden="false" customHeight="true" outlineLevel="0" collapsed="false"/>
    <row r="283" customFormat="false" ht="13.5" hidden="false" customHeight="true" outlineLevel="0" collapsed="false"/>
    <row r="284" customFormat="false" ht="13.5" hidden="false" customHeight="true" outlineLevel="0" collapsed="false"/>
    <row r="285" customFormat="false" ht="13.5" hidden="false" customHeight="true" outlineLevel="0" collapsed="false"/>
    <row r="286" customFormat="false" ht="13.5" hidden="false" customHeight="true" outlineLevel="0" collapsed="false"/>
    <row r="287" customFormat="false" ht="13.5" hidden="false" customHeight="true" outlineLevel="0" collapsed="false"/>
    <row r="288" customFormat="false" ht="13.5" hidden="false" customHeight="true" outlineLevel="0" collapsed="false"/>
    <row r="289" customFormat="false" ht="13.5" hidden="false" customHeight="true" outlineLevel="0" collapsed="false"/>
    <row r="290" customFormat="false" ht="13.5" hidden="false" customHeight="true" outlineLevel="0" collapsed="false"/>
    <row r="291" customFormat="false" ht="13.5" hidden="false" customHeight="true" outlineLevel="0" collapsed="false"/>
    <row r="292" customFormat="false" ht="13.5" hidden="false" customHeight="true" outlineLevel="0" collapsed="false"/>
    <row r="293" customFormat="false" ht="13.5" hidden="false" customHeight="true" outlineLevel="0" collapsed="false"/>
    <row r="294" customFormat="false" ht="13.5" hidden="false" customHeight="true" outlineLevel="0" collapsed="false"/>
    <row r="295" customFormat="false" ht="13.5" hidden="false" customHeight="true" outlineLevel="0" collapsed="false"/>
    <row r="296" customFormat="false" ht="13.5" hidden="false" customHeight="true" outlineLevel="0" collapsed="false"/>
    <row r="297" customFormat="false" ht="13.5" hidden="false" customHeight="true" outlineLevel="0" collapsed="false"/>
    <row r="298" customFormat="false" ht="13.5" hidden="false" customHeight="true" outlineLevel="0" collapsed="false"/>
    <row r="299" customFormat="false" ht="13.5" hidden="false" customHeight="true" outlineLevel="0" collapsed="false"/>
    <row r="300" customFormat="false" ht="13.5" hidden="false" customHeight="true" outlineLevel="0" collapsed="false"/>
    <row r="301" customFormat="false" ht="13.5" hidden="false" customHeight="true" outlineLevel="0" collapsed="false"/>
    <row r="302" customFormat="false" ht="13.5" hidden="false" customHeight="true" outlineLevel="0" collapsed="false"/>
    <row r="303" customFormat="false" ht="13.5" hidden="false" customHeight="true" outlineLevel="0" collapsed="false"/>
    <row r="304" customFormat="false" ht="13.5" hidden="false" customHeight="true" outlineLevel="0" collapsed="false"/>
    <row r="305" customFormat="false" ht="13.5" hidden="false" customHeight="true" outlineLevel="0" collapsed="false"/>
    <row r="306" customFormat="false" ht="13.5" hidden="false" customHeight="true" outlineLevel="0" collapsed="false"/>
    <row r="307" customFormat="false" ht="13.5" hidden="false" customHeight="true" outlineLevel="0" collapsed="false"/>
    <row r="308" customFormat="false" ht="13.5" hidden="false" customHeight="true" outlineLevel="0" collapsed="false"/>
    <row r="309" customFormat="false" ht="13.5" hidden="false" customHeight="true" outlineLevel="0" collapsed="false"/>
    <row r="310" customFormat="false" ht="13.5" hidden="false" customHeight="true" outlineLevel="0" collapsed="false"/>
    <row r="311" customFormat="false" ht="13.5" hidden="false" customHeight="true" outlineLevel="0" collapsed="false"/>
    <row r="312" customFormat="false" ht="13.5" hidden="false" customHeight="true" outlineLevel="0" collapsed="false"/>
    <row r="313" customFormat="false" ht="13.5" hidden="false" customHeight="true" outlineLevel="0" collapsed="false"/>
    <row r="314" customFormat="false" ht="13.5" hidden="false" customHeight="true" outlineLevel="0" collapsed="false"/>
    <row r="315" customFormat="false" ht="13.5" hidden="false" customHeight="true" outlineLevel="0" collapsed="false"/>
    <row r="316" customFormat="false" ht="13.5" hidden="false" customHeight="true" outlineLevel="0" collapsed="false"/>
    <row r="317" customFormat="false" ht="13.5" hidden="false" customHeight="true" outlineLevel="0" collapsed="false"/>
    <row r="318" customFormat="false" ht="13.5" hidden="false" customHeight="true" outlineLevel="0" collapsed="false"/>
    <row r="319" customFormat="false" ht="13.5" hidden="false" customHeight="true" outlineLevel="0" collapsed="false"/>
    <row r="320" customFormat="false" ht="13.5" hidden="false" customHeight="true" outlineLevel="0" collapsed="false"/>
    <row r="321" customFormat="false" ht="13.5" hidden="false" customHeight="true" outlineLevel="0" collapsed="false"/>
    <row r="322" customFormat="false" ht="13.5" hidden="false" customHeight="true" outlineLevel="0" collapsed="false"/>
    <row r="323" customFormat="false" ht="13.5" hidden="false" customHeight="true" outlineLevel="0" collapsed="false"/>
    <row r="324" customFormat="false" ht="13.5" hidden="false" customHeight="true" outlineLevel="0" collapsed="false"/>
    <row r="325" customFormat="false" ht="13.5" hidden="false" customHeight="true" outlineLevel="0" collapsed="false"/>
    <row r="326" customFormat="false" ht="13.5" hidden="false" customHeight="true" outlineLevel="0" collapsed="false"/>
    <row r="327" customFormat="false" ht="13.5" hidden="false" customHeight="true" outlineLevel="0" collapsed="false"/>
    <row r="328" customFormat="false" ht="13.5" hidden="false" customHeight="true" outlineLevel="0" collapsed="false"/>
    <row r="329" customFormat="false" ht="13.5" hidden="false" customHeight="true" outlineLevel="0" collapsed="false"/>
    <row r="330" customFormat="false" ht="13.5" hidden="false" customHeight="true" outlineLevel="0" collapsed="false"/>
    <row r="331" customFormat="false" ht="13.5" hidden="false" customHeight="true" outlineLevel="0" collapsed="false"/>
    <row r="332" customFormat="false" ht="13.5" hidden="false" customHeight="true" outlineLevel="0" collapsed="false"/>
    <row r="333" customFormat="false" ht="13.5" hidden="false" customHeight="true" outlineLevel="0" collapsed="false"/>
    <row r="334" customFormat="false" ht="13.5" hidden="false" customHeight="true" outlineLevel="0" collapsed="false"/>
    <row r="335" customFormat="false" ht="13.5" hidden="false" customHeight="true" outlineLevel="0" collapsed="false"/>
    <row r="336" customFormat="false" ht="13.5" hidden="false" customHeight="true" outlineLevel="0" collapsed="false"/>
    <row r="337" customFormat="false" ht="13.5" hidden="false" customHeight="true" outlineLevel="0" collapsed="false"/>
    <row r="338" customFormat="false" ht="13.5" hidden="false" customHeight="true" outlineLevel="0" collapsed="false"/>
    <row r="339" customFormat="false" ht="13.5" hidden="false" customHeight="true" outlineLevel="0" collapsed="false"/>
    <row r="340" customFormat="false" ht="13.5" hidden="false" customHeight="true" outlineLevel="0" collapsed="false"/>
    <row r="341" customFormat="false" ht="13.5" hidden="false" customHeight="true" outlineLevel="0" collapsed="false"/>
    <row r="342" customFormat="false" ht="13.5" hidden="false" customHeight="true" outlineLevel="0" collapsed="false"/>
    <row r="343" customFormat="false" ht="13.5" hidden="false" customHeight="true" outlineLevel="0" collapsed="false"/>
    <row r="344" customFormat="false" ht="13.5" hidden="false" customHeight="true" outlineLevel="0" collapsed="false"/>
    <row r="345" customFormat="false" ht="13.5" hidden="false" customHeight="true" outlineLevel="0" collapsed="false"/>
    <row r="346" customFormat="false" ht="13.5" hidden="false" customHeight="true" outlineLevel="0" collapsed="false"/>
    <row r="347" customFormat="false" ht="13.5" hidden="false" customHeight="true" outlineLevel="0" collapsed="false"/>
    <row r="348" customFormat="false" ht="13.5" hidden="false" customHeight="true" outlineLevel="0" collapsed="false"/>
    <row r="349" customFormat="false" ht="13.5" hidden="false" customHeight="true" outlineLevel="0" collapsed="false"/>
    <row r="350" customFormat="false" ht="13.5" hidden="false" customHeight="true" outlineLevel="0" collapsed="false"/>
    <row r="351" customFormat="false" ht="13.5" hidden="false" customHeight="true" outlineLevel="0" collapsed="false"/>
    <row r="352" customFormat="false" ht="13.5" hidden="false" customHeight="true" outlineLevel="0" collapsed="false"/>
    <row r="353" customFormat="false" ht="13.5" hidden="false" customHeight="true" outlineLevel="0" collapsed="false"/>
    <row r="354" customFormat="false" ht="13.5" hidden="false" customHeight="true" outlineLevel="0" collapsed="false"/>
    <row r="355" customFormat="false" ht="13.5" hidden="false" customHeight="true" outlineLevel="0" collapsed="false"/>
    <row r="356" customFormat="false" ht="13.5" hidden="false" customHeight="true" outlineLevel="0" collapsed="false"/>
    <row r="357" customFormat="false" ht="13.5" hidden="false" customHeight="true" outlineLevel="0" collapsed="false"/>
    <row r="358" customFormat="false" ht="13.5" hidden="false" customHeight="true" outlineLevel="0" collapsed="false"/>
    <row r="359" customFormat="false" ht="13.5" hidden="false" customHeight="true" outlineLevel="0" collapsed="false"/>
    <row r="360" customFormat="false" ht="13.5" hidden="false" customHeight="true" outlineLevel="0" collapsed="false"/>
    <row r="361" customFormat="false" ht="13.5" hidden="false" customHeight="true" outlineLevel="0" collapsed="false"/>
    <row r="362" customFormat="false" ht="13.5" hidden="false" customHeight="true" outlineLevel="0" collapsed="false"/>
    <row r="363" customFormat="false" ht="13.5" hidden="false" customHeight="true" outlineLevel="0" collapsed="false"/>
    <row r="364" customFormat="false" ht="13.5" hidden="false" customHeight="true" outlineLevel="0" collapsed="false"/>
    <row r="365" customFormat="false" ht="13.5" hidden="false" customHeight="true" outlineLevel="0" collapsed="false"/>
    <row r="366" customFormat="false" ht="13.5" hidden="false" customHeight="true" outlineLevel="0" collapsed="false"/>
    <row r="367" customFormat="false" ht="13.5" hidden="false" customHeight="true" outlineLevel="0" collapsed="false"/>
    <row r="368" customFormat="false" ht="13.5" hidden="false" customHeight="true" outlineLevel="0" collapsed="false"/>
    <row r="369" customFormat="false" ht="13.5" hidden="false" customHeight="true" outlineLevel="0" collapsed="false"/>
    <row r="370" customFormat="false" ht="13.5" hidden="false" customHeight="true" outlineLevel="0" collapsed="false"/>
    <row r="371" customFormat="false" ht="13.5" hidden="false" customHeight="true" outlineLevel="0" collapsed="false"/>
    <row r="372" customFormat="false" ht="13.5" hidden="false" customHeight="true" outlineLevel="0" collapsed="false"/>
    <row r="373" customFormat="false" ht="13.5" hidden="false" customHeight="true" outlineLevel="0" collapsed="false"/>
    <row r="374" customFormat="false" ht="13.5" hidden="false" customHeight="true" outlineLevel="0" collapsed="false"/>
    <row r="375" customFormat="false" ht="13.5" hidden="false" customHeight="true" outlineLevel="0" collapsed="false"/>
    <row r="376" customFormat="false" ht="13.5" hidden="false" customHeight="true" outlineLevel="0" collapsed="false"/>
    <row r="377" customFormat="false" ht="13.5" hidden="false" customHeight="true" outlineLevel="0" collapsed="false"/>
    <row r="378" customFormat="false" ht="13.5" hidden="false" customHeight="true" outlineLevel="0" collapsed="false"/>
    <row r="379" customFormat="false" ht="13.5" hidden="false" customHeight="true" outlineLevel="0" collapsed="false"/>
    <row r="380" customFormat="false" ht="13.5" hidden="false" customHeight="true" outlineLevel="0" collapsed="false"/>
    <row r="381" customFormat="false" ht="13.5" hidden="false" customHeight="true" outlineLevel="0" collapsed="false"/>
    <row r="382" customFormat="false" ht="13.5" hidden="false" customHeight="true" outlineLevel="0" collapsed="false"/>
    <row r="383" customFormat="false" ht="13.5" hidden="false" customHeight="true" outlineLevel="0" collapsed="false"/>
    <row r="384" customFormat="false" ht="13.5" hidden="false" customHeight="true" outlineLevel="0" collapsed="false"/>
    <row r="385" customFormat="false" ht="13.5" hidden="false" customHeight="true" outlineLevel="0" collapsed="false"/>
    <row r="386" customFormat="false" ht="13.5" hidden="false" customHeight="true" outlineLevel="0" collapsed="false"/>
    <row r="387" customFormat="false" ht="13.5" hidden="false" customHeight="true" outlineLevel="0" collapsed="false"/>
    <row r="388" customFormat="false" ht="13.5" hidden="false" customHeight="true" outlineLevel="0" collapsed="false"/>
    <row r="389" customFormat="false" ht="13.5" hidden="false" customHeight="true" outlineLevel="0" collapsed="false"/>
    <row r="390" customFormat="false" ht="13.5" hidden="false" customHeight="true" outlineLevel="0" collapsed="false"/>
    <row r="391" customFormat="false" ht="13.5" hidden="false" customHeight="true" outlineLevel="0" collapsed="false"/>
    <row r="392" customFormat="false" ht="13.5" hidden="false" customHeight="true" outlineLevel="0" collapsed="false"/>
    <row r="393" customFormat="false" ht="13.5" hidden="false" customHeight="true" outlineLevel="0" collapsed="false"/>
    <row r="394" customFormat="false" ht="13.5" hidden="false" customHeight="true" outlineLevel="0" collapsed="false"/>
    <row r="395" customFormat="false" ht="13.5" hidden="false" customHeight="true" outlineLevel="0" collapsed="false"/>
    <row r="396" customFormat="false" ht="13.5" hidden="false" customHeight="true" outlineLevel="0" collapsed="false"/>
    <row r="397" customFormat="false" ht="13.5" hidden="false" customHeight="true" outlineLevel="0" collapsed="false"/>
    <row r="398" customFormat="false" ht="13.5" hidden="false" customHeight="true" outlineLevel="0" collapsed="false"/>
    <row r="399" customFormat="false" ht="13.5" hidden="false" customHeight="true" outlineLevel="0" collapsed="false"/>
    <row r="400" customFormat="false" ht="13.5" hidden="false" customHeight="true" outlineLevel="0" collapsed="false"/>
    <row r="401" customFormat="false" ht="13.5" hidden="false" customHeight="true" outlineLevel="0" collapsed="false"/>
    <row r="402" customFormat="false" ht="13.5" hidden="false" customHeight="true" outlineLevel="0" collapsed="false"/>
    <row r="403" customFormat="false" ht="13.5" hidden="false" customHeight="true" outlineLevel="0" collapsed="false"/>
    <row r="404" customFormat="false" ht="13.5" hidden="false" customHeight="true" outlineLevel="0" collapsed="false"/>
    <row r="405" customFormat="false" ht="13.5" hidden="false" customHeight="true" outlineLevel="0" collapsed="false"/>
    <row r="406" customFormat="false" ht="13.5" hidden="false" customHeight="true" outlineLevel="0" collapsed="false"/>
    <row r="407" customFormat="false" ht="13.5" hidden="false" customHeight="true" outlineLevel="0" collapsed="false"/>
    <row r="408" customFormat="false" ht="13.5" hidden="false" customHeight="true" outlineLevel="0" collapsed="false"/>
    <row r="409" customFormat="false" ht="13.5" hidden="false" customHeight="true" outlineLevel="0" collapsed="false"/>
    <row r="410" customFormat="false" ht="13.5" hidden="false" customHeight="true" outlineLevel="0" collapsed="false"/>
    <row r="411" customFormat="false" ht="13.5" hidden="false" customHeight="true" outlineLevel="0" collapsed="false"/>
    <row r="412" customFormat="false" ht="13.5" hidden="false" customHeight="true" outlineLevel="0" collapsed="false"/>
    <row r="413" customFormat="false" ht="13.5" hidden="false" customHeight="true" outlineLevel="0" collapsed="false"/>
    <row r="414" customFormat="false" ht="13.5" hidden="false" customHeight="true" outlineLevel="0" collapsed="false"/>
    <row r="415" customFormat="false" ht="13.5" hidden="false" customHeight="true" outlineLevel="0" collapsed="false"/>
    <row r="416" customFormat="false" ht="13.5" hidden="false" customHeight="true" outlineLevel="0" collapsed="false"/>
    <row r="417" customFormat="false" ht="13.5" hidden="false" customHeight="true" outlineLevel="0" collapsed="false"/>
    <row r="418" customFormat="false" ht="13.5" hidden="false" customHeight="true" outlineLevel="0" collapsed="false"/>
    <row r="419" customFormat="false" ht="13.5" hidden="false" customHeight="true" outlineLevel="0" collapsed="false"/>
    <row r="420" customFormat="false" ht="13.5" hidden="false" customHeight="true" outlineLevel="0" collapsed="false"/>
    <row r="421" customFormat="false" ht="13.5" hidden="false" customHeight="true" outlineLevel="0" collapsed="false"/>
    <row r="422" customFormat="false" ht="13.5" hidden="false" customHeight="true" outlineLevel="0" collapsed="false"/>
    <row r="423" customFormat="false" ht="13.5" hidden="false" customHeight="true" outlineLevel="0" collapsed="false"/>
    <row r="424" customFormat="false" ht="13.5" hidden="false" customHeight="true" outlineLevel="0" collapsed="false"/>
    <row r="425" customFormat="false" ht="13.5" hidden="false" customHeight="true" outlineLevel="0" collapsed="false"/>
    <row r="426" customFormat="false" ht="13.5" hidden="false" customHeight="true" outlineLevel="0" collapsed="false"/>
    <row r="427" customFormat="false" ht="13.5" hidden="false" customHeight="true" outlineLevel="0" collapsed="false"/>
    <row r="428" customFormat="false" ht="13.5" hidden="false" customHeight="true" outlineLevel="0" collapsed="false"/>
    <row r="429" customFormat="false" ht="13.5" hidden="false" customHeight="true" outlineLevel="0" collapsed="false"/>
    <row r="430" customFormat="false" ht="13.5" hidden="false" customHeight="true" outlineLevel="0" collapsed="false"/>
    <row r="431" customFormat="false" ht="13.5" hidden="false" customHeight="true" outlineLevel="0" collapsed="false"/>
    <row r="432" customFormat="false" ht="13.5" hidden="false" customHeight="true" outlineLevel="0" collapsed="false"/>
    <row r="433" customFormat="false" ht="13.5" hidden="false" customHeight="true" outlineLevel="0" collapsed="false"/>
    <row r="434" customFormat="false" ht="13.5" hidden="false" customHeight="true" outlineLevel="0" collapsed="false"/>
    <row r="435" customFormat="false" ht="13.5" hidden="false" customHeight="true" outlineLevel="0" collapsed="false"/>
    <row r="436" customFormat="false" ht="13.5" hidden="false" customHeight="true" outlineLevel="0" collapsed="false"/>
    <row r="437" customFormat="false" ht="13.5" hidden="false" customHeight="true" outlineLevel="0" collapsed="false"/>
    <row r="438" customFormat="false" ht="13.5" hidden="false" customHeight="true" outlineLevel="0" collapsed="false"/>
    <row r="439" customFormat="false" ht="13.5" hidden="false" customHeight="true" outlineLevel="0" collapsed="false"/>
    <row r="440" customFormat="false" ht="13.5" hidden="false" customHeight="true" outlineLevel="0" collapsed="false"/>
    <row r="441" customFormat="false" ht="13.5" hidden="false" customHeight="true" outlineLevel="0" collapsed="false"/>
    <row r="442" customFormat="false" ht="13.5" hidden="false" customHeight="true" outlineLevel="0" collapsed="false"/>
    <row r="443" customFormat="false" ht="13.5" hidden="false" customHeight="true" outlineLevel="0" collapsed="false"/>
    <row r="444" customFormat="false" ht="13.5" hidden="false" customHeight="true" outlineLevel="0" collapsed="false"/>
    <row r="445" customFormat="false" ht="13.5" hidden="false" customHeight="true" outlineLevel="0" collapsed="false"/>
    <row r="446" customFormat="false" ht="13.5" hidden="false" customHeight="true" outlineLevel="0" collapsed="false"/>
    <row r="447" customFormat="false" ht="13.5" hidden="false" customHeight="true" outlineLevel="0" collapsed="false"/>
    <row r="448" customFormat="false" ht="13.5" hidden="false" customHeight="true" outlineLevel="0" collapsed="false"/>
    <row r="449" customFormat="false" ht="13.5" hidden="false" customHeight="true" outlineLevel="0" collapsed="false"/>
    <row r="450" customFormat="false" ht="13.5" hidden="false" customHeight="true" outlineLevel="0" collapsed="false"/>
    <row r="451" customFormat="false" ht="13.5" hidden="false" customHeight="true" outlineLevel="0" collapsed="false"/>
    <row r="452" customFormat="false" ht="13.5" hidden="false" customHeight="true" outlineLevel="0" collapsed="false"/>
    <row r="453" customFormat="false" ht="13.5" hidden="false" customHeight="true" outlineLevel="0" collapsed="false"/>
    <row r="454" customFormat="false" ht="13.5" hidden="false" customHeight="true" outlineLevel="0" collapsed="false"/>
    <row r="455" customFormat="false" ht="13.5" hidden="false" customHeight="true" outlineLevel="0" collapsed="false"/>
    <row r="456" customFormat="false" ht="13.5" hidden="false" customHeight="true" outlineLevel="0" collapsed="false"/>
    <row r="457" customFormat="false" ht="13.5" hidden="false" customHeight="true" outlineLevel="0" collapsed="false"/>
    <row r="458" customFormat="false" ht="13.5" hidden="false" customHeight="true" outlineLevel="0" collapsed="false"/>
    <row r="459" customFormat="false" ht="13.5" hidden="false" customHeight="true" outlineLevel="0" collapsed="false"/>
    <row r="460" customFormat="false" ht="13.5" hidden="false" customHeight="true" outlineLevel="0" collapsed="false"/>
    <row r="461" customFormat="false" ht="13.5" hidden="false" customHeight="true" outlineLevel="0" collapsed="false"/>
    <row r="462" customFormat="false" ht="13.5" hidden="false" customHeight="true" outlineLevel="0" collapsed="false"/>
    <row r="463" customFormat="false" ht="13.5" hidden="false" customHeight="true" outlineLevel="0" collapsed="false"/>
    <row r="464" customFormat="false" ht="13.5" hidden="false" customHeight="true" outlineLevel="0" collapsed="false"/>
    <row r="465" customFormat="false" ht="13.5" hidden="false" customHeight="true" outlineLevel="0" collapsed="false"/>
    <row r="466" customFormat="false" ht="13.5" hidden="false" customHeight="true" outlineLevel="0" collapsed="false"/>
    <row r="467" customFormat="false" ht="13.5" hidden="false" customHeight="true" outlineLevel="0" collapsed="false"/>
    <row r="468" customFormat="false" ht="13.5" hidden="false" customHeight="true" outlineLevel="0" collapsed="false"/>
    <row r="469" customFormat="false" ht="13.5" hidden="false" customHeight="true" outlineLevel="0" collapsed="false"/>
    <row r="470" customFormat="false" ht="13.5" hidden="false" customHeight="true" outlineLevel="0" collapsed="false"/>
    <row r="471" customFormat="false" ht="13.5" hidden="false" customHeight="true" outlineLevel="0" collapsed="false"/>
    <row r="472" customFormat="false" ht="13.5" hidden="false" customHeight="true" outlineLevel="0" collapsed="false"/>
    <row r="473" customFormat="false" ht="13.5" hidden="false" customHeight="true" outlineLevel="0" collapsed="false"/>
    <row r="474" customFormat="false" ht="13.5" hidden="false" customHeight="true" outlineLevel="0" collapsed="false"/>
    <row r="475" customFormat="false" ht="13.5" hidden="false" customHeight="true" outlineLevel="0" collapsed="false"/>
    <row r="476" customFormat="false" ht="13.5" hidden="false" customHeight="true" outlineLevel="0" collapsed="false"/>
    <row r="477" customFormat="false" ht="13.5" hidden="false" customHeight="true" outlineLevel="0" collapsed="false"/>
    <row r="478" customFormat="false" ht="13.5" hidden="false" customHeight="true" outlineLevel="0" collapsed="false"/>
    <row r="479" customFormat="false" ht="13.5" hidden="false" customHeight="true" outlineLevel="0" collapsed="false"/>
    <row r="480" customFormat="false" ht="13.5" hidden="false" customHeight="true" outlineLevel="0" collapsed="false"/>
    <row r="481" customFormat="false" ht="13.5" hidden="false" customHeight="true" outlineLevel="0" collapsed="false"/>
    <row r="482" customFormat="false" ht="13.5" hidden="false" customHeight="true" outlineLevel="0" collapsed="false"/>
    <row r="483" customFormat="false" ht="13.5" hidden="false" customHeight="true" outlineLevel="0" collapsed="false"/>
    <row r="484" customFormat="false" ht="13.5" hidden="false" customHeight="true" outlineLevel="0" collapsed="false"/>
    <row r="485" customFormat="false" ht="13.5" hidden="false" customHeight="true" outlineLevel="0" collapsed="false"/>
    <row r="486" customFormat="false" ht="13.5" hidden="false" customHeight="true" outlineLevel="0" collapsed="false"/>
    <row r="487" customFormat="false" ht="13.5" hidden="false" customHeight="true" outlineLevel="0" collapsed="false"/>
    <row r="488" customFormat="false" ht="13.5" hidden="false" customHeight="true" outlineLevel="0" collapsed="false"/>
    <row r="489" customFormat="false" ht="13.5" hidden="false" customHeight="true" outlineLevel="0" collapsed="false"/>
    <row r="490" customFormat="false" ht="13.5" hidden="false" customHeight="true" outlineLevel="0" collapsed="false"/>
    <row r="491" customFormat="false" ht="13.5" hidden="false" customHeight="true" outlineLevel="0" collapsed="false"/>
    <row r="492" customFormat="false" ht="13.5" hidden="false" customHeight="true" outlineLevel="0" collapsed="false"/>
    <row r="493" customFormat="false" ht="13.5" hidden="false" customHeight="true" outlineLevel="0" collapsed="false"/>
    <row r="494" customFormat="false" ht="13.5" hidden="false" customHeight="true" outlineLevel="0" collapsed="false"/>
    <row r="495" customFormat="false" ht="13.5" hidden="false" customHeight="true" outlineLevel="0" collapsed="false"/>
    <row r="496" customFormat="false" ht="13.5" hidden="false" customHeight="true" outlineLevel="0" collapsed="false"/>
    <row r="497" customFormat="false" ht="13.5" hidden="false" customHeight="true" outlineLevel="0" collapsed="false"/>
    <row r="498" customFormat="false" ht="13.5" hidden="false" customHeight="true" outlineLevel="0" collapsed="false"/>
    <row r="499" customFormat="false" ht="13.5" hidden="false" customHeight="true" outlineLevel="0" collapsed="false"/>
    <row r="500" customFormat="false" ht="13.5" hidden="false" customHeight="true" outlineLevel="0" collapsed="false"/>
    <row r="501" customFormat="false" ht="13.5" hidden="false" customHeight="true" outlineLevel="0" collapsed="false"/>
    <row r="502" customFormat="false" ht="13.5" hidden="false" customHeight="true" outlineLevel="0" collapsed="false"/>
    <row r="503" customFormat="false" ht="13.5" hidden="false" customHeight="true" outlineLevel="0" collapsed="false"/>
    <row r="504" customFormat="false" ht="13.5" hidden="false" customHeight="true" outlineLevel="0" collapsed="false"/>
    <row r="505" customFormat="false" ht="13.5" hidden="false" customHeight="true" outlineLevel="0" collapsed="false"/>
    <row r="506" customFormat="false" ht="13.5" hidden="false" customHeight="true" outlineLevel="0" collapsed="false"/>
    <row r="507" customFormat="false" ht="13.5" hidden="false" customHeight="true" outlineLevel="0" collapsed="false"/>
    <row r="508" customFormat="false" ht="13.5" hidden="false" customHeight="true" outlineLevel="0" collapsed="false"/>
    <row r="509" customFormat="false" ht="13.5" hidden="false" customHeight="true" outlineLevel="0" collapsed="false"/>
    <row r="510" customFormat="false" ht="13.5" hidden="false" customHeight="true" outlineLevel="0" collapsed="false"/>
    <row r="511" customFormat="false" ht="13.5" hidden="false" customHeight="true" outlineLevel="0" collapsed="false"/>
    <row r="512" customFormat="false" ht="13.5" hidden="false" customHeight="true" outlineLevel="0" collapsed="false"/>
    <row r="513" customFormat="false" ht="13.5" hidden="false" customHeight="true" outlineLevel="0" collapsed="false"/>
    <row r="514" customFormat="false" ht="13.5" hidden="false" customHeight="true" outlineLevel="0" collapsed="false"/>
    <row r="515" customFormat="false" ht="13.5" hidden="false" customHeight="true" outlineLevel="0" collapsed="false"/>
    <row r="516" customFormat="false" ht="13.5" hidden="false" customHeight="true" outlineLevel="0" collapsed="false"/>
    <row r="517" customFormat="false" ht="13.5" hidden="false" customHeight="true" outlineLevel="0" collapsed="false"/>
    <row r="518" customFormat="false" ht="13.5" hidden="false" customHeight="true" outlineLevel="0" collapsed="false"/>
    <row r="519" customFormat="false" ht="13.5" hidden="false" customHeight="true" outlineLevel="0" collapsed="false"/>
    <row r="520" customFormat="false" ht="13.5" hidden="false" customHeight="true" outlineLevel="0" collapsed="false"/>
    <row r="521" customFormat="false" ht="13.5" hidden="false" customHeight="true" outlineLevel="0" collapsed="false"/>
    <row r="522" customFormat="false" ht="13.5" hidden="false" customHeight="true" outlineLevel="0" collapsed="false"/>
    <row r="523" customFormat="false" ht="13.5" hidden="false" customHeight="true" outlineLevel="0" collapsed="false"/>
    <row r="524" customFormat="false" ht="13.5" hidden="false" customHeight="true" outlineLevel="0" collapsed="false"/>
    <row r="525" customFormat="false" ht="13.5" hidden="false" customHeight="true" outlineLevel="0" collapsed="false"/>
    <row r="526" customFormat="false" ht="13.5" hidden="false" customHeight="true" outlineLevel="0" collapsed="false"/>
    <row r="527" customFormat="false" ht="13.5" hidden="false" customHeight="true" outlineLevel="0" collapsed="false"/>
    <row r="528" customFormat="false" ht="13.5" hidden="false" customHeight="true" outlineLevel="0" collapsed="false"/>
    <row r="529" customFormat="false" ht="13.5" hidden="false" customHeight="true" outlineLevel="0" collapsed="false"/>
    <row r="530" customFormat="false" ht="13.5" hidden="false" customHeight="true" outlineLevel="0" collapsed="false"/>
    <row r="531" customFormat="false" ht="13.5" hidden="false" customHeight="true" outlineLevel="0" collapsed="false"/>
    <row r="532" customFormat="false" ht="13.5" hidden="false" customHeight="true" outlineLevel="0" collapsed="false"/>
    <row r="533" customFormat="false" ht="13.5" hidden="false" customHeight="true" outlineLevel="0" collapsed="false"/>
    <row r="534" customFormat="false" ht="13.5" hidden="false" customHeight="true" outlineLevel="0" collapsed="false"/>
    <row r="535" customFormat="false" ht="13.5" hidden="false" customHeight="true" outlineLevel="0" collapsed="false"/>
    <row r="536" customFormat="false" ht="13.5" hidden="false" customHeight="true" outlineLevel="0" collapsed="false"/>
    <row r="537" customFormat="false" ht="13.5" hidden="false" customHeight="true" outlineLevel="0" collapsed="false"/>
    <row r="538" customFormat="false" ht="13.5" hidden="false" customHeight="true" outlineLevel="0" collapsed="false"/>
    <row r="539" customFormat="false" ht="13.5" hidden="false" customHeight="true" outlineLevel="0" collapsed="false"/>
    <row r="540" customFormat="false" ht="13.5" hidden="false" customHeight="true" outlineLevel="0" collapsed="false"/>
    <row r="541" customFormat="false" ht="13.5" hidden="false" customHeight="true" outlineLevel="0" collapsed="false"/>
    <row r="542" customFormat="false" ht="13.5" hidden="false" customHeight="true" outlineLevel="0" collapsed="false"/>
    <row r="543" customFormat="false" ht="13.5" hidden="false" customHeight="true" outlineLevel="0" collapsed="false"/>
    <row r="544" customFormat="false" ht="13.5" hidden="false" customHeight="true" outlineLevel="0" collapsed="false"/>
    <row r="545" customFormat="false" ht="13.5" hidden="false" customHeight="true" outlineLevel="0" collapsed="false"/>
    <row r="546" customFormat="false" ht="13.5" hidden="false" customHeight="true" outlineLevel="0" collapsed="false"/>
    <row r="547" customFormat="false" ht="13.5" hidden="false" customHeight="true" outlineLevel="0" collapsed="false"/>
    <row r="548" customFormat="false" ht="13.5" hidden="false" customHeight="true" outlineLevel="0" collapsed="false"/>
    <row r="549" customFormat="false" ht="13.5" hidden="false" customHeight="true" outlineLevel="0" collapsed="false"/>
    <row r="550" customFormat="false" ht="13.5" hidden="false" customHeight="true" outlineLevel="0" collapsed="false"/>
    <row r="551" customFormat="false" ht="13.5" hidden="false" customHeight="true" outlineLevel="0" collapsed="false"/>
    <row r="552" customFormat="false" ht="13.5" hidden="false" customHeight="true" outlineLevel="0" collapsed="false"/>
    <row r="553" customFormat="false" ht="13.5" hidden="false" customHeight="true" outlineLevel="0" collapsed="false"/>
    <row r="554" customFormat="false" ht="13.5" hidden="false" customHeight="true" outlineLevel="0" collapsed="false"/>
    <row r="555" customFormat="false" ht="13.5" hidden="false" customHeight="true" outlineLevel="0" collapsed="false"/>
    <row r="556" customFormat="false" ht="13.5" hidden="false" customHeight="true" outlineLevel="0" collapsed="false"/>
    <row r="557" customFormat="false" ht="13.5" hidden="false" customHeight="true" outlineLevel="0" collapsed="false"/>
    <row r="558" customFormat="false" ht="13.5" hidden="false" customHeight="true" outlineLevel="0" collapsed="false"/>
    <row r="559" customFormat="false" ht="13.5" hidden="false" customHeight="true" outlineLevel="0" collapsed="false"/>
    <row r="560" customFormat="false" ht="13.5" hidden="false" customHeight="true" outlineLevel="0" collapsed="false"/>
    <row r="561" customFormat="false" ht="13.5" hidden="false" customHeight="true" outlineLevel="0" collapsed="false"/>
    <row r="562" customFormat="false" ht="13.5" hidden="false" customHeight="true" outlineLevel="0" collapsed="false"/>
    <row r="563" customFormat="false" ht="13.5" hidden="false" customHeight="true" outlineLevel="0" collapsed="false"/>
    <row r="564" customFormat="false" ht="13.5" hidden="false" customHeight="true" outlineLevel="0" collapsed="false"/>
    <row r="565" customFormat="false" ht="13.5" hidden="false" customHeight="true" outlineLevel="0" collapsed="false"/>
    <row r="566" customFormat="false" ht="13.5" hidden="false" customHeight="true" outlineLevel="0" collapsed="false"/>
    <row r="567" customFormat="false" ht="13.5" hidden="false" customHeight="true" outlineLevel="0" collapsed="false"/>
    <row r="568" customFormat="false" ht="13.5" hidden="false" customHeight="true" outlineLevel="0" collapsed="false"/>
    <row r="569" customFormat="false" ht="13.5" hidden="false" customHeight="true" outlineLevel="0" collapsed="false"/>
    <row r="570" customFormat="false" ht="13.5" hidden="false" customHeight="true" outlineLevel="0" collapsed="false"/>
    <row r="571" customFormat="false" ht="13.5" hidden="false" customHeight="true" outlineLevel="0" collapsed="false"/>
    <row r="572" customFormat="false" ht="13.5" hidden="false" customHeight="true" outlineLevel="0" collapsed="false"/>
    <row r="573" customFormat="false" ht="13.5" hidden="false" customHeight="true" outlineLevel="0" collapsed="false"/>
    <row r="574" customFormat="false" ht="13.5" hidden="false" customHeight="true" outlineLevel="0" collapsed="false"/>
    <row r="575" customFormat="false" ht="13.5" hidden="false" customHeight="true" outlineLevel="0" collapsed="false"/>
    <row r="576" customFormat="false" ht="13.5" hidden="false" customHeight="true" outlineLevel="0" collapsed="false"/>
    <row r="577" customFormat="false" ht="13.5" hidden="false" customHeight="true" outlineLevel="0" collapsed="false"/>
    <row r="578" customFormat="false" ht="13.5" hidden="false" customHeight="true" outlineLevel="0" collapsed="false"/>
    <row r="579" customFormat="false" ht="13.5" hidden="false" customHeight="true" outlineLevel="0" collapsed="false"/>
    <row r="580" customFormat="false" ht="13.5" hidden="false" customHeight="true" outlineLevel="0" collapsed="false"/>
    <row r="581" customFormat="false" ht="13.5" hidden="false" customHeight="true" outlineLevel="0" collapsed="false"/>
    <row r="582" customFormat="false" ht="13.5" hidden="false" customHeight="true" outlineLevel="0" collapsed="false"/>
    <row r="583" customFormat="false" ht="13.5" hidden="false" customHeight="true" outlineLevel="0" collapsed="false"/>
    <row r="584" customFormat="false" ht="13.5" hidden="false" customHeight="true" outlineLevel="0" collapsed="false"/>
    <row r="585" customFormat="false" ht="13.5" hidden="false" customHeight="true" outlineLevel="0" collapsed="false"/>
    <row r="586" customFormat="false" ht="13.5" hidden="false" customHeight="true" outlineLevel="0" collapsed="false"/>
    <row r="587" customFormat="false" ht="13.5" hidden="false" customHeight="true" outlineLevel="0" collapsed="false"/>
    <row r="588" customFormat="false" ht="13.5" hidden="false" customHeight="true" outlineLevel="0" collapsed="false"/>
    <row r="589" customFormat="false" ht="13.5" hidden="false" customHeight="true" outlineLevel="0" collapsed="false"/>
    <row r="590" customFormat="false" ht="13.5" hidden="false" customHeight="true" outlineLevel="0" collapsed="false"/>
    <row r="591" customFormat="false" ht="13.5" hidden="false" customHeight="true" outlineLevel="0" collapsed="false"/>
    <row r="592" customFormat="false" ht="13.5" hidden="false" customHeight="true" outlineLevel="0" collapsed="false"/>
    <row r="593" customFormat="false" ht="13.5" hidden="false" customHeight="true" outlineLevel="0" collapsed="false"/>
    <row r="594" customFormat="false" ht="13.5" hidden="false" customHeight="true" outlineLevel="0" collapsed="false"/>
    <row r="595" customFormat="false" ht="13.5" hidden="false" customHeight="true" outlineLevel="0" collapsed="false"/>
    <row r="596" customFormat="false" ht="13.5" hidden="false" customHeight="true" outlineLevel="0" collapsed="false"/>
    <row r="597" customFormat="false" ht="13.5" hidden="false" customHeight="true" outlineLevel="0" collapsed="false"/>
    <row r="598" customFormat="false" ht="13.5" hidden="false" customHeight="true" outlineLevel="0" collapsed="false"/>
    <row r="599" customFormat="false" ht="13.5" hidden="false" customHeight="true" outlineLevel="0" collapsed="false"/>
    <row r="600" customFormat="false" ht="13.5" hidden="false" customHeight="true" outlineLevel="0" collapsed="false"/>
    <row r="601" customFormat="false" ht="13.5" hidden="false" customHeight="true" outlineLevel="0" collapsed="false"/>
    <row r="602" customFormat="false" ht="13.5" hidden="false" customHeight="true" outlineLevel="0" collapsed="false"/>
    <row r="603" customFormat="false" ht="13.5" hidden="false" customHeight="true" outlineLevel="0" collapsed="false"/>
    <row r="604" customFormat="false" ht="13.5" hidden="false" customHeight="true" outlineLevel="0" collapsed="false"/>
    <row r="605" customFormat="false" ht="13.5" hidden="false" customHeight="true" outlineLevel="0" collapsed="false"/>
    <row r="606" customFormat="false" ht="13.5" hidden="false" customHeight="true" outlineLevel="0" collapsed="false"/>
    <row r="607" customFormat="false" ht="13.5" hidden="false" customHeight="true" outlineLevel="0" collapsed="false"/>
    <row r="608" customFormat="false" ht="13.5" hidden="false" customHeight="true" outlineLevel="0" collapsed="false"/>
    <row r="609" customFormat="false" ht="13.5" hidden="false" customHeight="true" outlineLevel="0" collapsed="false"/>
    <row r="610" customFormat="false" ht="13.5" hidden="false" customHeight="true" outlineLevel="0" collapsed="false"/>
    <row r="611" customFormat="false" ht="13.5" hidden="false" customHeight="true" outlineLevel="0" collapsed="false"/>
    <row r="612" customFormat="false" ht="13.5" hidden="false" customHeight="true" outlineLevel="0" collapsed="false"/>
    <row r="613" customFormat="false" ht="13.5" hidden="false" customHeight="true" outlineLevel="0" collapsed="false"/>
    <row r="614" customFormat="false" ht="13.5" hidden="false" customHeight="true" outlineLevel="0" collapsed="false"/>
    <row r="615" customFormat="false" ht="13.5" hidden="false" customHeight="true" outlineLevel="0" collapsed="false"/>
    <row r="616" customFormat="false" ht="13.5" hidden="false" customHeight="true" outlineLevel="0" collapsed="false"/>
    <row r="617" customFormat="false" ht="13.5" hidden="false" customHeight="true" outlineLevel="0" collapsed="false"/>
    <row r="618" customFormat="false" ht="13.5" hidden="false" customHeight="true" outlineLevel="0" collapsed="false"/>
    <row r="619" customFormat="false" ht="13.5" hidden="false" customHeight="true" outlineLevel="0" collapsed="false"/>
    <row r="620" customFormat="false" ht="13.5" hidden="false" customHeight="true" outlineLevel="0" collapsed="false"/>
    <row r="621" customFormat="false" ht="13.5" hidden="false" customHeight="true" outlineLevel="0" collapsed="false"/>
    <row r="622" customFormat="false" ht="13.5" hidden="false" customHeight="true" outlineLevel="0" collapsed="false"/>
    <row r="623" customFormat="false" ht="13.5" hidden="false" customHeight="true" outlineLevel="0" collapsed="false"/>
    <row r="624" customFormat="false" ht="13.5" hidden="false" customHeight="true" outlineLevel="0" collapsed="false"/>
    <row r="625" customFormat="false" ht="13.5" hidden="false" customHeight="true" outlineLevel="0" collapsed="false"/>
    <row r="626" customFormat="false" ht="13.5" hidden="false" customHeight="true" outlineLevel="0" collapsed="false"/>
    <row r="627" customFormat="false" ht="13.5" hidden="false" customHeight="true" outlineLevel="0" collapsed="false"/>
    <row r="628" customFormat="false" ht="13.5" hidden="false" customHeight="true" outlineLevel="0" collapsed="false"/>
    <row r="629" customFormat="false" ht="13.5" hidden="false" customHeight="true" outlineLevel="0" collapsed="false"/>
    <row r="630" customFormat="false" ht="13.5" hidden="false" customHeight="true" outlineLevel="0" collapsed="false"/>
    <row r="631" customFormat="false" ht="13.5" hidden="false" customHeight="true" outlineLevel="0" collapsed="false"/>
    <row r="632" customFormat="false" ht="13.5" hidden="false" customHeight="true" outlineLevel="0" collapsed="false"/>
    <row r="633" customFormat="false" ht="13.5" hidden="false" customHeight="true" outlineLevel="0" collapsed="false"/>
    <row r="634" customFormat="false" ht="13.5" hidden="false" customHeight="true" outlineLevel="0" collapsed="false"/>
    <row r="635" customFormat="false" ht="13.5" hidden="false" customHeight="true" outlineLevel="0" collapsed="false"/>
    <row r="636" customFormat="false" ht="13.5" hidden="false" customHeight="true" outlineLevel="0" collapsed="false"/>
    <row r="637" customFormat="false" ht="13.5" hidden="false" customHeight="true" outlineLevel="0" collapsed="false"/>
    <row r="638" customFormat="false" ht="13.5" hidden="false" customHeight="true" outlineLevel="0" collapsed="false"/>
    <row r="639" customFormat="false" ht="13.5" hidden="false" customHeight="true" outlineLevel="0" collapsed="false"/>
    <row r="640" customFormat="false" ht="13.5" hidden="false" customHeight="true" outlineLevel="0" collapsed="false"/>
    <row r="641" customFormat="false" ht="13.5" hidden="false" customHeight="true" outlineLevel="0" collapsed="false"/>
    <row r="642" customFormat="false" ht="13.5" hidden="false" customHeight="true" outlineLevel="0" collapsed="false"/>
    <row r="643" customFormat="false" ht="13.5" hidden="false" customHeight="true" outlineLevel="0" collapsed="false"/>
    <row r="644" customFormat="false" ht="13.5" hidden="false" customHeight="true" outlineLevel="0" collapsed="false"/>
    <row r="645" customFormat="false" ht="13.5" hidden="false" customHeight="true" outlineLevel="0" collapsed="false"/>
    <row r="646" customFormat="false" ht="13.5" hidden="false" customHeight="true" outlineLevel="0" collapsed="false"/>
    <row r="647" customFormat="false" ht="13.5" hidden="false" customHeight="true" outlineLevel="0" collapsed="false"/>
    <row r="648" customFormat="false" ht="13.5" hidden="false" customHeight="true" outlineLevel="0" collapsed="false"/>
    <row r="649" customFormat="false" ht="13.5" hidden="false" customHeight="true" outlineLevel="0" collapsed="false"/>
    <row r="650" customFormat="false" ht="13.5" hidden="false" customHeight="true" outlineLevel="0" collapsed="false"/>
    <row r="651" customFormat="false" ht="13.5" hidden="false" customHeight="true" outlineLevel="0" collapsed="false"/>
    <row r="652" customFormat="false" ht="13.5" hidden="false" customHeight="true" outlineLevel="0" collapsed="false"/>
    <row r="653" customFormat="false" ht="13.5" hidden="false" customHeight="true" outlineLevel="0" collapsed="false"/>
    <row r="654" customFormat="false" ht="13.5" hidden="false" customHeight="true" outlineLevel="0" collapsed="false"/>
    <row r="655" customFormat="false" ht="13.5" hidden="false" customHeight="true" outlineLevel="0" collapsed="false"/>
    <row r="656" customFormat="false" ht="13.5" hidden="false" customHeight="true" outlineLevel="0" collapsed="false"/>
    <row r="657" customFormat="false" ht="13.5" hidden="false" customHeight="true" outlineLevel="0" collapsed="false"/>
    <row r="658" customFormat="false" ht="13.5" hidden="false" customHeight="true" outlineLevel="0" collapsed="false"/>
    <row r="659" customFormat="false" ht="13.5" hidden="false" customHeight="true" outlineLevel="0" collapsed="false"/>
    <row r="660" customFormat="false" ht="13.5" hidden="false" customHeight="true" outlineLevel="0" collapsed="false"/>
    <row r="661" customFormat="false" ht="13.5" hidden="false" customHeight="true" outlineLevel="0" collapsed="false"/>
    <row r="662" customFormat="false" ht="13.5" hidden="false" customHeight="true" outlineLevel="0" collapsed="false"/>
    <row r="663" customFormat="false" ht="13.5" hidden="false" customHeight="true" outlineLevel="0" collapsed="false"/>
    <row r="664" customFormat="false" ht="13.5" hidden="false" customHeight="true" outlineLevel="0" collapsed="false"/>
    <row r="665" customFormat="false" ht="13.5" hidden="false" customHeight="true" outlineLevel="0" collapsed="false"/>
    <row r="666" customFormat="false" ht="13.5" hidden="false" customHeight="true" outlineLevel="0" collapsed="false"/>
    <row r="667" customFormat="false" ht="13.5" hidden="false" customHeight="true" outlineLevel="0" collapsed="false"/>
    <row r="668" customFormat="false" ht="13.5" hidden="false" customHeight="true" outlineLevel="0" collapsed="false"/>
    <row r="669" customFormat="false" ht="13.5" hidden="false" customHeight="true" outlineLevel="0" collapsed="false"/>
    <row r="670" customFormat="false" ht="13.5" hidden="false" customHeight="true" outlineLevel="0" collapsed="false"/>
    <row r="671" customFormat="false" ht="13.5" hidden="false" customHeight="true" outlineLevel="0" collapsed="false"/>
    <row r="672" customFormat="false" ht="13.5" hidden="false" customHeight="true" outlineLevel="0" collapsed="false"/>
    <row r="673" customFormat="false" ht="13.5" hidden="false" customHeight="true" outlineLevel="0" collapsed="false"/>
    <row r="674" customFormat="false" ht="13.5" hidden="false" customHeight="true" outlineLevel="0" collapsed="false"/>
    <row r="675" customFormat="false" ht="13.5" hidden="false" customHeight="true" outlineLevel="0" collapsed="false"/>
    <row r="676" customFormat="false" ht="13.5" hidden="false" customHeight="true" outlineLevel="0" collapsed="false"/>
    <row r="677" customFormat="false" ht="13.5" hidden="false" customHeight="true" outlineLevel="0" collapsed="false"/>
    <row r="678" customFormat="false" ht="13.5" hidden="false" customHeight="true" outlineLevel="0" collapsed="false"/>
    <row r="679" customFormat="false" ht="13.5" hidden="false" customHeight="true" outlineLevel="0" collapsed="false"/>
    <row r="680" customFormat="false" ht="13.5" hidden="false" customHeight="true" outlineLevel="0" collapsed="false"/>
    <row r="681" customFormat="false" ht="13.5" hidden="false" customHeight="true" outlineLevel="0" collapsed="false"/>
    <row r="682" customFormat="false" ht="13.5" hidden="false" customHeight="true" outlineLevel="0" collapsed="false"/>
    <row r="683" customFormat="false" ht="13.5" hidden="false" customHeight="true" outlineLevel="0" collapsed="false"/>
    <row r="684" customFormat="false" ht="13.5" hidden="false" customHeight="true" outlineLevel="0" collapsed="false"/>
    <row r="685" customFormat="false" ht="13.5" hidden="false" customHeight="true" outlineLevel="0" collapsed="false"/>
    <row r="686" customFormat="false" ht="13.5" hidden="false" customHeight="true" outlineLevel="0" collapsed="false"/>
    <row r="687" customFormat="false" ht="13.5" hidden="false" customHeight="true" outlineLevel="0" collapsed="false"/>
    <row r="688" customFormat="false" ht="13.5" hidden="false" customHeight="true" outlineLevel="0" collapsed="false"/>
    <row r="689" customFormat="false" ht="13.5" hidden="false" customHeight="true" outlineLevel="0" collapsed="false"/>
    <row r="690" customFormat="false" ht="13.5" hidden="false" customHeight="true" outlineLevel="0" collapsed="false"/>
    <row r="691" customFormat="false" ht="13.5" hidden="false" customHeight="true" outlineLevel="0" collapsed="false"/>
    <row r="692" customFormat="false" ht="13.5" hidden="false" customHeight="true" outlineLevel="0" collapsed="false"/>
    <row r="693" customFormat="false" ht="13.5" hidden="false" customHeight="true" outlineLevel="0" collapsed="false"/>
    <row r="694" customFormat="false" ht="13.5" hidden="false" customHeight="true" outlineLevel="0" collapsed="false"/>
    <row r="695" customFormat="false" ht="13.5" hidden="false" customHeight="true" outlineLevel="0" collapsed="false"/>
    <row r="696" customFormat="false" ht="13.5" hidden="false" customHeight="true" outlineLevel="0" collapsed="false"/>
    <row r="697" customFormat="false" ht="13.5" hidden="false" customHeight="true" outlineLevel="0" collapsed="false"/>
    <row r="698" customFormat="false" ht="13.5" hidden="false" customHeight="true" outlineLevel="0" collapsed="false"/>
    <row r="699" customFormat="false" ht="13.5" hidden="false" customHeight="true" outlineLevel="0" collapsed="false"/>
    <row r="700" customFormat="false" ht="13.5" hidden="false" customHeight="true" outlineLevel="0" collapsed="false"/>
    <row r="701" customFormat="false" ht="13.5" hidden="false" customHeight="true" outlineLevel="0" collapsed="false"/>
    <row r="702" customFormat="false" ht="13.5" hidden="false" customHeight="true" outlineLevel="0" collapsed="false"/>
    <row r="703" customFormat="false" ht="13.5" hidden="false" customHeight="true" outlineLevel="0" collapsed="false"/>
    <row r="704" customFormat="false" ht="13.5" hidden="false" customHeight="true" outlineLevel="0" collapsed="false"/>
    <row r="705" customFormat="false" ht="13.5" hidden="false" customHeight="true" outlineLevel="0" collapsed="false"/>
    <row r="706" customFormat="false" ht="13.5" hidden="false" customHeight="true" outlineLevel="0" collapsed="false"/>
    <row r="707" customFormat="false" ht="13.5" hidden="false" customHeight="true" outlineLevel="0" collapsed="false"/>
    <row r="708" customFormat="false" ht="13.5" hidden="false" customHeight="true" outlineLevel="0" collapsed="false"/>
    <row r="709" customFormat="false" ht="13.5" hidden="false" customHeight="true" outlineLevel="0" collapsed="false"/>
    <row r="710" customFormat="false" ht="13.5" hidden="false" customHeight="true" outlineLevel="0" collapsed="false"/>
    <row r="711" customFormat="false" ht="13.5" hidden="false" customHeight="true" outlineLevel="0" collapsed="false"/>
    <row r="712" customFormat="false" ht="13.5" hidden="false" customHeight="true" outlineLevel="0" collapsed="false"/>
    <row r="713" customFormat="false" ht="13.5" hidden="false" customHeight="true" outlineLevel="0" collapsed="false"/>
    <row r="714" customFormat="false" ht="13.5" hidden="false" customHeight="true" outlineLevel="0" collapsed="false"/>
    <row r="715" customFormat="false" ht="13.5" hidden="false" customHeight="true" outlineLevel="0" collapsed="false"/>
    <row r="716" customFormat="false" ht="13.5" hidden="false" customHeight="true" outlineLevel="0" collapsed="false"/>
    <row r="717" customFormat="false" ht="13.5" hidden="false" customHeight="true" outlineLevel="0" collapsed="false"/>
    <row r="718" customFormat="false" ht="13.5" hidden="false" customHeight="true" outlineLevel="0" collapsed="false"/>
    <row r="719" customFormat="false" ht="13.5" hidden="false" customHeight="true" outlineLevel="0" collapsed="false"/>
    <row r="720" customFormat="false" ht="13.5" hidden="false" customHeight="true" outlineLevel="0" collapsed="false"/>
    <row r="721" customFormat="false" ht="13.5" hidden="false" customHeight="true" outlineLevel="0" collapsed="false"/>
    <row r="722" customFormat="false" ht="13.5" hidden="false" customHeight="true" outlineLevel="0" collapsed="false"/>
    <row r="723" customFormat="false" ht="13.5" hidden="false" customHeight="true" outlineLevel="0" collapsed="false"/>
    <row r="724" customFormat="false" ht="13.5" hidden="false" customHeight="true" outlineLevel="0" collapsed="false"/>
    <row r="725" customFormat="false" ht="13.5" hidden="false" customHeight="true" outlineLevel="0" collapsed="false"/>
    <row r="726" customFormat="false" ht="13.5" hidden="false" customHeight="true" outlineLevel="0" collapsed="false"/>
    <row r="727" customFormat="false" ht="13.5" hidden="false" customHeight="true" outlineLevel="0" collapsed="false"/>
    <row r="728" customFormat="false" ht="13.5" hidden="false" customHeight="true" outlineLevel="0" collapsed="false"/>
    <row r="729" customFormat="false" ht="13.5" hidden="false" customHeight="true" outlineLevel="0" collapsed="false"/>
    <row r="730" customFormat="false" ht="13.5" hidden="false" customHeight="true" outlineLevel="0" collapsed="false"/>
    <row r="731" customFormat="false" ht="13.5" hidden="false" customHeight="true" outlineLevel="0" collapsed="false"/>
    <row r="732" customFormat="false" ht="13.5" hidden="false" customHeight="true" outlineLevel="0" collapsed="false"/>
    <row r="733" customFormat="false" ht="13.5" hidden="false" customHeight="true" outlineLevel="0" collapsed="false"/>
    <row r="734" customFormat="false" ht="13.5" hidden="false" customHeight="true" outlineLevel="0" collapsed="false"/>
    <row r="735" customFormat="false" ht="13.5" hidden="false" customHeight="true" outlineLevel="0" collapsed="false"/>
    <row r="736" customFormat="false" ht="13.5" hidden="false" customHeight="true" outlineLevel="0" collapsed="false"/>
    <row r="737" customFormat="false" ht="13.5" hidden="false" customHeight="true" outlineLevel="0" collapsed="false"/>
    <row r="738" customFormat="false" ht="13.5" hidden="false" customHeight="true" outlineLevel="0" collapsed="false"/>
    <row r="739" customFormat="false" ht="13.5" hidden="false" customHeight="true" outlineLevel="0" collapsed="false"/>
    <row r="740" customFormat="false" ht="13.5" hidden="false" customHeight="true" outlineLevel="0" collapsed="false"/>
    <row r="741" customFormat="false" ht="13.5" hidden="false" customHeight="true" outlineLevel="0" collapsed="false"/>
    <row r="742" customFormat="false" ht="13.5" hidden="false" customHeight="true" outlineLevel="0" collapsed="false"/>
    <row r="743" customFormat="false" ht="13.5" hidden="false" customHeight="true" outlineLevel="0" collapsed="false"/>
    <row r="744" customFormat="false" ht="13.5" hidden="false" customHeight="true" outlineLevel="0" collapsed="false"/>
    <row r="745" customFormat="false" ht="13.5" hidden="false" customHeight="true" outlineLevel="0" collapsed="false"/>
    <row r="746" customFormat="false" ht="13.5" hidden="false" customHeight="true" outlineLevel="0" collapsed="false"/>
    <row r="747" customFormat="false" ht="13.5" hidden="false" customHeight="true" outlineLevel="0" collapsed="false"/>
    <row r="748" customFormat="false" ht="13.5" hidden="false" customHeight="true" outlineLevel="0" collapsed="false"/>
    <row r="749" customFormat="false" ht="13.5" hidden="false" customHeight="true" outlineLevel="0" collapsed="false"/>
    <row r="750" customFormat="false" ht="13.5" hidden="false" customHeight="true" outlineLevel="0" collapsed="false"/>
    <row r="751" customFormat="false" ht="13.5" hidden="false" customHeight="true" outlineLevel="0" collapsed="false"/>
    <row r="752" customFormat="false" ht="13.5" hidden="false" customHeight="true" outlineLevel="0" collapsed="false"/>
    <row r="753" customFormat="false" ht="13.5" hidden="false" customHeight="true" outlineLevel="0" collapsed="false"/>
    <row r="754" customFormat="false" ht="13.5" hidden="false" customHeight="true" outlineLevel="0" collapsed="false"/>
    <row r="755" customFormat="false" ht="13.5" hidden="false" customHeight="true" outlineLevel="0" collapsed="false"/>
    <row r="756" customFormat="false" ht="13.5" hidden="false" customHeight="true" outlineLevel="0" collapsed="false"/>
    <row r="757" customFormat="false" ht="13.5" hidden="false" customHeight="true" outlineLevel="0" collapsed="false"/>
    <row r="758" customFormat="false" ht="13.5" hidden="false" customHeight="true" outlineLevel="0" collapsed="false"/>
    <row r="759" customFormat="false" ht="13.5" hidden="false" customHeight="true" outlineLevel="0" collapsed="false"/>
    <row r="760" customFormat="false" ht="13.5" hidden="false" customHeight="true" outlineLevel="0" collapsed="false"/>
    <row r="761" customFormat="false" ht="13.5" hidden="false" customHeight="true" outlineLevel="0" collapsed="false"/>
    <row r="762" customFormat="false" ht="13.5" hidden="false" customHeight="true" outlineLevel="0" collapsed="false"/>
    <row r="763" customFormat="false" ht="13.5" hidden="false" customHeight="true" outlineLevel="0" collapsed="false"/>
    <row r="764" customFormat="false" ht="13.5" hidden="false" customHeight="true" outlineLevel="0" collapsed="false"/>
    <row r="765" customFormat="false" ht="13.5" hidden="false" customHeight="true" outlineLevel="0" collapsed="false"/>
    <row r="766" customFormat="false" ht="13.5" hidden="false" customHeight="true" outlineLevel="0" collapsed="false"/>
    <row r="767" customFormat="false" ht="13.5" hidden="false" customHeight="true" outlineLevel="0" collapsed="false"/>
    <row r="768" customFormat="false" ht="13.5" hidden="false" customHeight="true" outlineLevel="0" collapsed="false"/>
    <row r="769" customFormat="false" ht="13.5" hidden="false" customHeight="true" outlineLevel="0" collapsed="false"/>
    <row r="770" customFormat="false" ht="13.5" hidden="false" customHeight="true" outlineLevel="0" collapsed="false"/>
    <row r="771" customFormat="false" ht="13.5" hidden="false" customHeight="true" outlineLevel="0" collapsed="false"/>
    <row r="772" customFormat="false" ht="13.5" hidden="false" customHeight="true" outlineLevel="0" collapsed="false"/>
    <row r="773" customFormat="false" ht="13.5" hidden="false" customHeight="true" outlineLevel="0" collapsed="false"/>
    <row r="774" customFormat="false" ht="13.5" hidden="false" customHeight="true" outlineLevel="0" collapsed="false"/>
    <row r="775" customFormat="false" ht="13.5" hidden="false" customHeight="true" outlineLevel="0" collapsed="false"/>
    <row r="776" customFormat="false" ht="13.5" hidden="false" customHeight="true" outlineLevel="0" collapsed="false"/>
    <row r="777" customFormat="false" ht="13.5" hidden="false" customHeight="true" outlineLevel="0" collapsed="false"/>
    <row r="778" customFormat="false" ht="13.5" hidden="false" customHeight="true" outlineLevel="0" collapsed="false"/>
    <row r="779" customFormat="false" ht="13.5" hidden="false" customHeight="true" outlineLevel="0" collapsed="false"/>
    <row r="780" customFormat="false" ht="13.5" hidden="false" customHeight="true" outlineLevel="0" collapsed="false"/>
    <row r="781" customFormat="false" ht="13.5" hidden="false" customHeight="true" outlineLevel="0" collapsed="false"/>
    <row r="782" customFormat="false" ht="13.5" hidden="false" customHeight="true" outlineLevel="0" collapsed="false"/>
    <row r="783" customFormat="false" ht="13.5" hidden="false" customHeight="true" outlineLevel="0" collapsed="false"/>
    <row r="784" customFormat="false" ht="13.5" hidden="false" customHeight="true" outlineLevel="0" collapsed="false"/>
    <row r="785" customFormat="false" ht="13.5" hidden="false" customHeight="true" outlineLevel="0" collapsed="false"/>
    <row r="786" customFormat="false" ht="13.5" hidden="false" customHeight="true" outlineLevel="0" collapsed="false"/>
    <row r="787" customFormat="false" ht="13.5" hidden="false" customHeight="true" outlineLevel="0" collapsed="false"/>
    <row r="788" customFormat="false" ht="13.5" hidden="false" customHeight="true" outlineLevel="0" collapsed="false"/>
    <row r="789" customFormat="false" ht="13.5" hidden="false" customHeight="true" outlineLevel="0" collapsed="false"/>
    <row r="790" customFormat="false" ht="13.5" hidden="false" customHeight="true" outlineLevel="0" collapsed="false"/>
    <row r="791" customFormat="false" ht="13.5" hidden="false" customHeight="true" outlineLevel="0" collapsed="false"/>
    <row r="792" customFormat="false" ht="13.5" hidden="false" customHeight="true" outlineLevel="0" collapsed="false"/>
    <row r="793" customFormat="false" ht="13.5" hidden="false" customHeight="true" outlineLevel="0" collapsed="false"/>
    <row r="794" customFormat="false" ht="13.5" hidden="false" customHeight="true" outlineLevel="0" collapsed="false"/>
    <row r="795" customFormat="false" ht="13.5" hidden="false" customHeight="true" outlineLevel="0" collapsed="false"/>
    <row r="796" customFormat="false" ht="13.5" hidden="false" customHeight="true" outlineLevel="0" collapsed="false"/>
    <row r="797" customFormat="false" ht="13.5" hidden="false" customHeight="true" outlineLevel="0" collapsed="false"/>
    <row r="798" customFormat="false" ht="13.5" hidden="false" customHeight="true" outlineLevel="0" collapsed="false"/>
    <row r="799" customFormat="false" ht="13.5" hidden="false" customHeight="true" outlineLevel="0" collapsed="false"/>
    <row r="800" customFormat="false" ht="13.5" hidden="false" customHeight="true" outlineLevel="0" collapsed="false"/>
    <row r="801" customFormat="false" ht="13.5" hidden="false" customHeight="true" outlineLevel="0" collapsed="false"/>
    <row r="802" customFormat="false" ht="13.5" hidden="false" customHeight="true" outlineLevel="0" collapsed="false"/>
    <row r="803" customFormat="false" ht="13.5" hidden="false" customHeight="true" outlineLevel="0" collapsed="false"/>
    <row r="804" customFormat="false" ht="13.5" hidden="false" customHeight="true" outlineLevel="0" collapsed="false"/>
    <row r="805" customFormat="false" ht="13.5" hidden="false" customHeight="true" outlineLevel="0" collapsed="false"/>
    <row r="806" customFormat="false" ht="13.5" hidden="false" customHeight="true" outlineLevel="0" collapsed="false"/>
    <row r="807" customFormat="false" ht="13.5" hidden="false" customHeight="true" outlineLevel="0" collapsed="false"/>
    <row r="808" customFormat="false" ht="13.5" hidden="false" customHeight="true" outlineLevel="0" collapsed="false"/>
    <row r="809" customFormat="false" ht="13.5" hidden="false" customHeight="true" outlineLevel="0" collapsed="false"/>
    <row r="810" customFormat="false" ht="13.5" hidden="false" customHeight="true" outlineLevel="0" collapsed="false"/>
    <row r="811" customFormat="false" ht="13.5" hidden="false" customHeight="true" outlineLevel="0" collapsed="false"/>
    <row r="812" customFormat="false" ht="13.5" hidden="false" customHeight="true" outlineLevel="0" collapsed="false"/>
    <row r="813" customFormat="false" ht="13.5" hidden="false" customHeight="true" outlineLevel="0" collapsed="false"/>
    <row r="814" customFormat="false" ht="13.5" hidden="false" customHeight="true" outlineLevel="0" collapsed="false"/>
    <row r="815" customFormat="false" ht="13.5" hidden="false" customHeight="true" outlineLevel="0" collapsed="false"/>
    <row r="816" customFormat="false" ht="13.5" hidden="false" customHeight="true" outlineLevel="0" collapsed="false"/>
    <row r="817" customFormat="false" ht="13.5" hidden="false" customHeight="true" outlineLevel="0" collapsed="false"/>
    <row r="818" customFormat="false" ht="13.5" hidden="false" customHeight="true" outlineLevel="0" collapsed="false"/>
    <row r="819" customFormat="false" ht="13.5" hidden="false" customHeight="true" outlineLevel="0" collapsed="false"/>
    <row r="820" customFormat="false" ht="13.5" hidden="false" customHeight="true" outlineLevel="0" collapsed="false"/>
    <row r="821" customFormat="false" ht="13.5" hidden="false" customHeight="true" outlineLevel="0" collapsed="false"/>
    <row r="822" customFormat="false" ht="13.5" hidden="false" customHeight="true" outlineLevel="0" collapsed="false"/>
    <row r="823" customFormat="false" ht="13.5" hidden="false" customHeight="true" outlineLevel="0" collapsed="false"/>
    <row r="824" customFormat="false" ht="13.5" hidden="false" customHeight="true" outlineLevel="0" collapsed="false"/>
    <row r="825" customFormat="false" ht="13.5" hidden="false" customHeight="true" outlineLevel="0" collapsed="false"/>
    <row r="826" customFormat="false" ht="13.5" hidden="false" customHeight="true" outlineLevel="0" collapsed="false"/>
    <row r="827" customFormat="false" ht="13.5" hidden="false" customHeight="true" outlineLevel="0" collapsed="false"/>
    <row r="828" customFormat="false" ht="13.5" hidden="false" customHeight="true" outlineLevel="0" collapsed="false"/>
    <row r="829" customFormat="false" ht="13.5" hidden="false" customHeight="true" outlineLevel="0" collapsed="false"/>
    <row r="830" customFormat="false" ht="13.5" hidden="false" customHeight="true" outlineLevel="0" collapsed="false"/>
    <row r="831" customFormat="false" ht="13.5" hidden="false" customHeight="true" outlineLevel="0" collapsed="false"/>
    <row r="832" customFormat="false" ht="13.5" hidden="false" customHeight="true" outlineLevel="0" collapsed="false"/>
    <row r="833" customFormat="false" ht="13.5" hidden="false" customHeight="true" outlineLevel="0" collapsed="false"/>
    <row r="834" customFormat="false" ht="13.5" hidden="false" customHeight="true" outlineLevel="0" collapsed="false"/>
    <row r="835" customFormat="false" ht="13.5" hidden="false" customHeight="true" outlineLevel="0" collapsed="false"/>
    <row r="836" customFormat="false" ht="13.5" hidden="false" customHeight="true" outlineLevel="0" collapsed="false"/>
    <row r="837" customFormat="false" ht="13.5" hidden="false" customHeight="true" outlineLevel="0" collapsed="false"/>
    <row r="838" customFormat="false" ht="13.5" hidden="false" customHeight="true" outlineLevel="0" collapsed="false"/>
    <row r="839" customFormat="false" ht="13.5" hidden="false" customHeight="true" outlineLevel="0" collapsed="false"/>
    <row r="840" customFormat="false" ht="13.5" hidden="false" customHeight="true" outlineLevel="0" collapsed="false"/>
    <row r="841" customFormat="false" ht="13.5" hidden="false" customHeight="true" outlineLevel="0" collapsed="false"/>
    <row r="842" customFormat="false" ht="13.5" hidden="false" customHeight="true" outlineLevel="0" collapsed="false"/>
    <row r="843" customFormat="false" ht="13.5" hidden="false" customHeight="true" outlineLevel="0" collapsed="false"/>
    <row r="844" customFormat="false" ht="13.5" hidden="false" customHeight="true" outlineLevel="0" collapsed="false"/>
    <row r="845" customFormat="false" ht="13.5" hidden="false" customHeight="true" outlineLevel="0" collapsed="false"/>
    <row r="846" customFormat="false" ht="13.5" hidden="false" customHeight="true" outlineLevel="0" collapsed="false"/>
    <row r="847" customFormat="false" ht="13.5" hidden="false" customHeight="true" outlineLevel="0" collapsed="false"/>
    <row r="848" customFormat="false" ht="13.5" hidden="false" customHeight="true" outlineLevel="0" collapsed="false"/>
    <row r="849" customFormat="false" ht="13.5" hidden="false" customHeight="true" outlineLevel="0" collapsed="false"/>
    <row r="850" customFormat="false" ht="13.5" hidden="false" customHeight="true" outlineLevel="0" collapsed="false"/>
    <row r="851" customFormat="false" ht="13.5" hidden="false" customHeight="true" outlineLevel="0" collapsed="false"/>
    <row r="852" customFormat="false" ht="13.5" hidden="false" customHeight="true" outlineLevel="0" collapsed="false"/>
    <row r="853" customFormat="false" ht="13.5" hidden="false" customHeight="true" outlineLevel="0" collapsed="false"/>
    <row r="854" customFormat="false" ht="13.5" hidden="false" customHeight="true" outlineLevel="0" collapsed="false"/>
    <row r="855" customFormat="false" ht="13.5" hidden="false" customHeight="true" outlineLevel="0" collapsed="false"/>
    <row r="856" customFormat="false" ht="13.5" hidden="false" customHeight="true" outlineLevel="0" collapsed="false"/>
    <row r="857" customFormat="false" ht="13.5" hidden="false" customHeight="true" outlineLevel="0" collapsed="false"/>
    <row r="858" customFormat="false" ht="13.5" hidden="false" customHeight="true" outlineLevel="0" collapsed="false"/>
    <row r="859" customFormat="false" ht="13.5" hidden="false" customHeight="true" outlineLevel="0" collapsed="false"/>
    <row r="860" customFormat="false" ht="13.5" hidden="false" customHeight="true" outlineLevel="0" collapsed="false"/>
    <row r="861" customFormat="false" ht="13.5" hidden="false" customHeight="true" outlineLevel="0" collapsed="false"/>
    <row r="862" customFormat="false" ht="13.5" hidden="false" customHeight="true" outlineLevel="0" collapsed="false"/>
    <row r="863" customFormat="false" ht="13.5" hidden="false" customHeight="true" outlineLevel="0" collapsed="false"/>
    <row r="864" customFormat="false" ht="13.5" hidden="false" customHeight="true" outlineLevel="0" collapsed="false"/>
    <row r="865" customFormat="false" ht="13.5" hidden="false" customHeight="true" outlineLevel="0" collapsed="false"/>
    <row r="866" customFormat="false" ht="13.5" hidden="false" customHeight="true" outlineLevel="0" collapsed="false"/>
    <row r="867" customFormat="false" ht="13.5" hidden="false" customHeight="true" outlineLevel="0" collapsed="false"/>
    <row r="868" customFormat="false" ht="13.5" hidden="false" customHeight="true" outlineLevel="0" collapsed="false"/>
    <row r="869" customFormat="false" ht="13.5" hidden="false" customHeight="true" outlineLevel="0" collapsed="false"/>
    <row r="870" customFormat="false" ht="13.5" hidden="false" customHeight="true" outlineLevel="0" collapsed="false"/>
    <row r="871" customFormat="false" ht="13.5" hidden="false" customHeight="true" outlineLevel="0" collapsed="false"/>
    <row r="872" customFormat="false" ht="13.5" hidden="false" customHeight="true" outlineLevel="0" collapsed="false"/>
    <row r="873" customFormat="false" ht="13.5" hidden="false" customHeight="true" outlineLevel="0" collapsed="false"/>
    <row r="874" customFormat="false" ht="13.5" hidden="false" customHeight="true" outlineLevel="0" collapsed="false"/>
    <row r="875" customFormat="false" ht="13.5" hidden="false" customHeight="true" outlineLevel="0" collapsed="false"/>
    <row r="876" customFormat="false" ht="13.5" hidden="false" customHeight="true" outlineLevel="0" collapsed="false"/>
    <row r="877" customFormat="false" ht="13.5" hidden="false" customHeight="true" outlineLevel="0" collapsed="false"/>
    <row r="878" customFormat="false" ht="13.5" hidden="false" customHeight="true" outlineLevel="0" collapsed="false"/>
    <row r="879" customFormat="false" ht="13.5" hidden="false" customHeight="true" outlineLevel="0" collapsed="false"/>
    <row r="880" customFormat="false" ht="13.5" hidden="false" customHeight="true" outlineLevel="0" collapsed="false"/>
    <row r="881" customFormat="false" ht="13.5" hidden="false" customHeight="true" outlineLevel="0" collapsed="false"/>
    <row r="882" customFormat="false" ht="13.5" hidden="false" customHeight="true" outlineLevel="0" collapsed="false"/>
    <row r="883" customFormat="false" ht="13.5" hidden="false" customHeight="true" outlineLevel="0" collapsed="false"/>
    <row r="884" customFormat="false" ht="13.5" hidden="false" customHeight="true" outlineLevel="0" collapsed="false"/>
    <row r="885" customFormat="false" ht="13.5" hidden="false" customHeight="true" outlineLevel="0" collapsed="false"/>
    <row r="886" customFormat="false" ht="13.5" hidden="false" customHeight="true" outlineLevel="0" collapsed="false"/>
    <row r="887" customFormat="false" ht="13.5" hidden="false" customHeight="true" outlineLevel="0" collapsed="false"/>
    <row r="888" customFormat="false" ht="13.5" hidden="false" customHeight="true" outlineLevel="0" collapsed="false"/>
    <row r="889" customFormat="false" ht="13.5" hidden="false" customHeight="true" outlineLevel="0" collapsed="false"/>
    <row r="890" customFormat="false" ht="13.5" hidden="false" customHeight="true" outlineLevel="0" collapsed="false"/>
    <row r="891" customFormat="false" ht="13.5" hidden="false" customHeight="true" outlineLevel="0" collapsed="false"/>
    <row r="892" customFormat="false" ht="13.5" hidden="false" customHeight="true" outlineLevel="0" collapsed="false"/>
    <row r="893" customFormat="false" ht="13.5" hidden="false" customHeight="true" outlineLevel="0" collapsed="false"/>
    <row r="894" customFormat="false" ht="13.5" hidden="false" customHeight="true" outlineLevel="0" collapsed="false"/>
    <row r="895" customFormat="false" ht="13.5" hidden="false" customHeight="true" outlineLevel="0" collapsed="false"/>
    <row r="896" customFormat="false" ht="13.5" hidden="false" customHeight="true" outlineLevel="0" collapsed="false"/>
    <row r="897" customFormat="false" ht="13.5" hidden="false" customHeight="true" outlineLevel="0" collapsed="false"/>
    <row r="898" customFormat="false" ht="13.5" hidden="false" customHeight="true" outlineLevel="0" collapsed="false"/>
    <row r="899" customFormat="false" ht="13.5" hidden="false" customHeight="true" outlineLevel="0" collapsed="false"/>
    <row r="900" customFormat="false" ht="13.5" hidden="false" customHeight="true" outlineLevel="0" collapsed="false"/>
    <row r="901" customFormat="false" ht="13.5" hidden="false" customHeight="true" outlineLevel="0" collapsed="false"/>
    <row r="902" customFormat="false" ht="13.5" hidden="false" customHeight="true" outlineLevel="0" collapsed="false"/>
    <row r="903" customFormat="false" ht="13.5" hidden="false" customHeight="true" outlineLevel="0" collapsed="false"/>
    <row r="904" customFormat="false" ht="13.5" hidden="false" customHeight="true" outlineLevel="0" collapsed="false"/>
    <row r="905" customFormat="false" ht="13.5" hidden="false" customHeight="true" outlineLevel="0" collapsed="false"/>
    <row r="906" customFormat="false" ht="13.5" hidden="false" customHeight="true" outlineLevel="0" collapsed="false"/>
    <row r="907" customFormat="false" ht="13.5" hidden="false" customHeight="true" outlineLevel="0" collapsed="false"/>
    <row r="908" customFormat="false" ht="13.5" hidden="false" customHeight="true" outlineLevel="0" collapsed="false"/>
    <row r="909" customFormat="false" ht="13.5" hidden="false" customHeight="true" outlineLevel="0" collapsed="false"/>
    <row r="910" customFormat="false" ht="13.5" hidden="false" customHeight="true" outlineLevel="0" collapsed="false"/>
    <row r="911" customFormat="false" ht="13.5" hidden="false" customHeight="true" outlineLevel="0" collapsed="false"/>
    <row r="912" customFormat="false" ht="13.5" hidden="false" customHeight="true" outlineLevel="0" collapsed="false"/>
    <row r="913" customFormat="false" ht="13.5" hidden="false" customHeight="true" outlineLevel="0" collapsed="false"/>
    <row r="914" customFormat="false" ht="13.5" hidden="false" customHeight="true" outlineLevel="0" collapsed="false"/>
    <row r="915" customFormat="false" ht="13.5" hidden="false" customHeight="true" outlineLevel="0" collapsed="false"/>
    <row r="916" customFormat="false" ht="13.5" hidden="false" customHeight="true" outlineLevel="0" collapsed="false"/>
    <row r="917" customFormat="false" ht="13.5" hidden="false" customHeight="true" outlineLevel="0" collapsed="false"/>
    <row r="918" customFormat="false" ht="13.5" hidden="false" customHeight="true" outlineLevel="0" collapsed="false"/>
    <row r="919" customFormat="false" ht="13.5" hidden="false" customHeight="true" outlineLevel="0" collapsed="false"/>
    <row r="920" customFormat="false" ht="13.5" hidden="false" customHeight="true" outlineLevel="0" collapsed="false"/>
    <row r="921" customFormat="false" ht="13.5" hidden="false" customHeight="true" outlineLevel="0" collapsed="false"/>
    <row r="922" customFormat="false" ht="13.5" hidden="false" customHeight="true" outlineLevel="0" collapsed="false"/>
    <row r="923" customFormat="false" ht="13.5" hidden="false" customHeight="true" outlineLevel="0" collapsed="false"/>
    <row r="924" customFormat="false" ht="13.5" hidden="false" customHeight="true" outlineLevel="0" collapsed="false"/>
    <row r="925" customFormat="false" ht="13.5" hidden="false" customHeight="true" outlineLevel="0" collapsed="false"/>
    <row r="926" customFormat="false" ht="13.5" hidden="false" customHeight="true" outlineLevel="0" collapsed="false"/>
    <row r="927" customFormat="false" ht="13.5" hidden="false" customHeight="true" outlineLevel="0" collapsed="false"/>
    <row r="928" customFormat="false" ht="13.5" hidden="false" customHeight="true" outlineLevel="0" collapsed="false"/>
    <row r="929" customFormat="false" ht="13.5" hidden="false" customHeight="true" outlineLevel="0" collapsed="false"/>
    <row r="930" customFormat="false" ht="13.5" hidden="false" customHeight="true" outlineLevel="0" collapsed="false"/>
    <row r="931" customFormat="false" ht="13.5" hidden="false" customHeight="true" outlineLevel="0" collapsed="false"/>
    <row r="932" customFormat="false" ht="13.5" hidden="false" customHeight="true" outlineLevel="0" collapsed="false"/>
    <row r="933" customFormat="false" ht="13.5" hidden="false" customHeight="true" outlineLevel="0" collapsed="false"/>
    <row r="934" customFormat="false" ht="13.5" hidden="false" customHeight="true" outlineLevel="0" collapsed="false"/>
    <row r="935" customFormat="false" ht="13.5" hidden="false" customHeight="true" outlineLevel="0" collapsed="false"/>
    <row r="936" customFormat="false" ht="13.5" hidden="false" customHeight="true" outlineLevel="0" collapsed="false"/>
    <row r="937" customFormat="false" ht="13.5" hidden="false" customHeight="true" outlineLevel="0" collapsed="false"/>
    <row r="938" customFormat="false" ht="13.5" hidden="false" customHeight="true" outlineLevel="0" collapsed="false"/>
    <row r="939" customFormat="false" ht="13.5" hidden="false" customHeight="true" outlineLevel="0" collapsed="false"/>
    <row r="940" customFormat="false" ht="13.5" hidden="false" customHeight="true" outlineLevel="0" collapsed="false"/>
    <row r="941" customFormat="false" ht="13.5" hidden="false" customHeight="true" outlineLevel="0" collapsed="false"/>
    <row r="942" customFormat="false" ht="13.5" hidden="false" customHeight="true" outlineLevel="0" collapsed="false"/>
    <row r="943" customFormat="false" ht="13.5" hidden="false" customHeight="true" outlineLevel="0" collapsed="false"/>
    <row r="944" customFormat="false" ht="13.5" hidden="false" customHeight="true" outlineLevel="0" collapsed="false"/>
    <row r="945" customFormat="false" ht="13.5" hidden="false" customHeight="true" outlineLevel="0" collapsed="false"/>
    <row r="946" customFormat="false" ht="13.5" hidden="false" customHeight="true" outlineLevel="0" collapsed="false"/>
    <row r="947" customFormat="false" ht="13.5" hidden="false" customHeight="true" outlineLevel="0" collapsed="false"/>
    <row r="948" customFormat="false" ht="13.5" hidden="false" customHeight="true" outlineLevel="0" collapsed="false"/>
    <row r="949" customFormat="false" ht="13.5" hidden="false" customHeight="true" outlineLevel="0" collapsed="false"/>
    <row r="950" customFormat="false" ht="13.5" hidden="false" customHeight="true" outlineLevel="0" collapsed="false"/>
    <row r="951" customFormat="false" ht="13.5" hidden="false" customHeight="true" outlineLevel="0" collapsed="false"/>
    <row r="952" customFormat="false" ht="13.5" hidden="false" customHeight="true" outlineLevel="0" collapsed="false"/>
    <row r="953" customFormat="false" ht="13.5" hidden="false" customHeight="true" outlineLevel="0" collapsed="false"/>
    <row r="954" customFormat="false" ht="13.5" hidden="false" customHeight="true" outlineLevel="0" collapsed="false"/>
    <row r="955" customFormat="false" ht="13.5" hidden="false" customHeight="true" outlineLevel="0" collapsed="false"/>
    <row r="956" customFormat="false" ht="13.5" hidden="false" customHeight="true" outlineLevel="0" collapsed="false"/>
    <row r="957" customFormat="false" ht="13.5" hidden="false" customHeight="true" outlineLevel="0" collapsed="false"/>
    <row r="958" customFormat="false" ht="13.5" hidden="false" customHeight="true" outlineLevel="0" collapsed="false"/>
    <row r="959" customFormat="false" ht="13.5" hidden="false" customHeight="true" outlineLevel="0" collapsed="false"/>
    <row r="960" customFormat="false" ht="13.5" hidden="false" customHeight="true" outlineLevel="0" collapsed="false"/>
    <row r="961" customFormat="false" ht="13.5" hidden="false" customHeight="true" outlineLevel="0" collapsed="false"/>
    <row r="962" customFormat="false" ht="13.5" hidden="false" customHeight="true" outlineLevel="0" collapsed="false"/>
    <row r="963" customFormat="false" ht="13.5" hidden="false" customHeight="true" outlineLevel="0" collapsed="false"/>
    <row r="964" customFormat="false" ht="13.5" hidden="false" customHeight="true" outlineLevel="0" collapsed="false"/>
    <row r="965" customFormat="false" ht="13.5" hidden="false" customHeight="true" outlineLevel="0" collapsed="false"/>
    <row r="966" customFormat="false" ht="13.5" hidden="false" customHeight="true" outlineLevel="0" collapsed="false"/>
    <row r="967" customFormat="false" ht="13.5" hidden="false" customHeight="true" outlineLevel="0" collapsed="false"/>
    <row r="968" customFormat="false" ht="13.5" hidden="false" customHeight="true" outlineLevel="0" collapsed="false"/>
    <row r="969" customFormat="false" ht="13.5" hidden="false" customHeight="true" outlineLevel="0" collapsed="false"/>
    <row r="970" customFormat="false" ht="13.5" hidden="false" customHeight="true" outlineLevel="0" collapsed="false"/>
    <row r="971" customFormat="false" ht="13.5" hidden="false" customHeight="true" outlineLevel="0" collapsed="false"/>
    <row r="972" customFormat="false" ht="13.5" hidden="false" customHeight="true" outlineLevel="0" collapsed="false"/>
    <row r="973" customFormat="false" ht="13.5" hidden="false" customHeight="true" outlineLevel="0" collapsed="false"/>
    <row r="974" customFormat="false" ht="13.5" hidden="false" customHeight="true" outlineLevel="0" collapsed="false"/>
    <row r="975" customFormat="false" ht="13.5" hidden="false" customHeight="true" outlineLevel="0" collapsed="false"/>
    <row r="976" customFormat="false" ht="13.5" hidden="false" customHeight="true" outlineLevel="0" collapsed="false"/>
    <row r="977" customFormat="false" ht="13.5" hidden="false" customHeight="true" outlineLevel="0" collapsed="false"/>
    <row r="978" customFormat="false" ht="13.5" hidden="false" customHeight="true" outlineLevel="0" collapsed="false"/>
    <row r="979" customFormat="false" ht="13.5" hidden="false" customHeight="true" outlineLevel="0" collapsed="false"/>
    <row r="980" customFormat="false" ht="13.5" hidden="false" customHeight="true" outlineLevel="0" collapsed="false"/>
    <row r="981" customFormat="false" ht="13.5" hidden="false" customHeight="true" outlineLevel="0" collapsed="false"/>
    <row r="982" customFormat="false" ht="13.5" hidden="false" customHeight="true" outlineLevel="0" collapsed="false"/>
    <row r="983" customFormat="false" ht="13.5" hidden="false" customHeight="true" outlineLevel="0" collapsed="false"/>
    <row r="984" customFormat="false" ht="13.5" hidden="false" customHeight="true" outlineLevel="0" collapsed="false"/>
    <row r="985" customFormat="false" ht="13.5" hidden="false" customHeight="true" outlineLevel="0" collapsed="false"/>
    <row r="986" customFormat="false" ht="13.5" hidden="false" customHeight="true" outlineLevel="0" collapsed="false"/>
    <row r="987" customFormat="false" ht="13.5" hidden="false" customHeight="true" outlineLevel="0" collapsed="false"/>
    <row r="988" customFormat="false" ht="13.5" hidden="false" customHeight="true" outlineLevel="0" collapsed="false"/>
    <row r="989" customFormat="false" ht="13.5" hidden="false" customHeight="true" outlineLevel="0" collapsed="false"/>
    <row r="990" customFormat="false" ht="13.5" hidden="false" customHeight="true" outlineLevel="0" collapsed="false"/>
    <row r="991" customFormat="false" ht="13.5" hidden="false" customHeight="true" outlineLevel="0" collapsed="false"/>
    <row r="992" customFormat="false" ht="13.5" hidden="false" customHeight="true" outlineLevel="0" collapsed="false"/>
    <row r="993" customFormat="false" ht="13.5" hidden="false" customHeight="true" outlineLevel="0" collapsed="false"/>
    <row r="994" customFormat="false" ht="13.5" hidden="false" customHeight="true" outlineLevel="0" collapsed="false"/>
    <row r="995" customFormat="false" ht="13.5" hidden="false" customHeight="true" outlineLevel="0" collapsed="false"/>
    <row r="996" customFormat="false" ht="13.5" hidden="false" customHeight="true" outlineLevel="0" collapsed="false"/>
    <row r="997" customFormat="false" ht="13.5" hidden="false" customHeight="true" outlineLevel="0" collapsed="false"/>
    <row r="998" customFormat="false" ht="13.5" hidden="false" customHeight="true" outlineLevel="0" collapsed="false"/>
    <row r="999" customFormat="false" ht="13.5" hidden="false" customHeight="true" outlineLevel="0" collapsed="false"/>
    <row r="1000" customFormat="false" ht="13.5" hidden="false" customHeight="true" outlineLevel="0" collapsed="false"/>
  </sheetData>
  <mergeCells count="5">
    <mergeCell ref="A1:E9"/>
    <mergeCell ref="A10:E10"/>
    <mergeCell ref="B88:C88"/>
    <mergeCell ref="A136:E136"/>
    <mergeCell ref="A148:E148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60" firstPageNumber="0" fitToWidth="1" fitToHeight="1" pageOrder="overThenDown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10" activeCellId="0" sqref="H10"/>
    </sheetView>
  </sheetViews>
  <sheetFormatPr defaultRowHeight="15" zeroHeight="false" outlineLevelRow="0" outlineLevelCol="0"/>
  <cols>
    <col collapsed="false" customWidth="true" hidden="false" outlineLevel="0" max="2" min="1" style="0" width="12.64"/>
    <col collapsed="false" customWidth="true" hidden="false" outlineLevel="0" max="3" min="3" style="0" width="22.23"/>
    <col collapsed="false" customWidth="true" hidden="false" outlineLevel="0" max="1025" min="4" style="0" width="12.64"/>
  </cols>
  <sheetData>
    <row r="1" customFormat="false" ht="15" hidden="false" customHeight="false" outlineLevel="0" collapsed="false">
      <c r="A1" s="131" t="s">
        <v>218</v>
      </c>
      <c r="B1" s="131"/>
      <c r="C1" s="131"/>
      <c r="D1" s="131"/>
      <c r="E1" s="131"/>
      <c r="F1" s="131"/>
    </row>
    <row r="2" customFormat="false" ht="39.55" hidden="false" customHeight="false" outlineLevel="0" collapsed="false">
      <c r="A2" s="104" t="s">
        <v>142</v>
      </c>
      <c r="B2" s="104" t="s">
        <v>143</v>
      </c>
      <c r="C2" s="105" t="s">
        <v>144</v>
      </c>
      <c r="D2" s="105" t="s">
        <v>219</v>
      </c>
      <c r="E2" s="106" t="s">
        <v>146</v>
      </c>
      <c r="F2" s="106" t="s">
        <v>147</v>
      </c>
    </row>
    <row r="3" customFormat="false" ht="28.5" hidden="false" customHeight="false" outlineLevel="0" collapsed="false">
      <c r="A3" s="107" t="n">
        <v>1</v>
      </c>
      <c r="B3" s="108" t="s">
        <v>148</v>
      </c>
      <c r="C3" s="109" t="s">
        <v>149</v>
      </c>
      <c r="D3" s="110" t="n">
        <v>34</v>
      </c>
      <c r="E3" s="111" t="n">
        <v>26.26</v>
      </c>
      <c r="F3" s="111"/>
    </row>
    <row r="4" customFormat="false" ht="19.5" hidden="false" customHeight="false" outlineLevel="0" collapsed="false">
      <c r="A4" s="107" t="n">
        <v>2</v>
      </c>
      <c r="B4" s="108" t="s">
        <v>148</v>
      </c>
      <c r="C4" s="109" t="s">
        <v>150</v>
      </c>
      <c r="D4" s="112" t="n">
        <v>12</v>
      </c>
      <c r="E4" s="111" t="n">
        <v>52.83</v>
      </c>
      <c r="F4" s="111"/>
    </row>
    <row r="5" customFormat="false" ht="28.5" hidden="false" customHeight="false" outlineLevel="0" collapsed="false">
      <c r="A5" s="107" t="n">
        <v>3</v>
      </c>
      <c r="B5" s="108" t="s">
        <v>148</v>
      </c>
      <c r="C5" s="109" t="s">
        <v>151</v>
      </c>
      <c r="D5" s="110" t="n">
        <v>8</v>
      </c>
      <c r="E5" s="111" t="n">
        <v>136.06</v>
      </c>
      <c r="F5" s="111"/>
    </row>
    <row r="6" customFormat="false" ht="15" hidden="false" customHeight="false" outlineLevel="0" collapsed="false">
      <c r="E6" s="113" t="s">
        <v>152</v>
      </c>
      <c r="F6" s="114" t="n">
        <f aca="false">SUM(F3:F5)</f>
        <v>0</v>
      </c>
    </row>
    <row r="7" customFormat="false" ht="26.85" hidden="false" customHeight="false" outlineLevel="0" collapsed="false">
      <c r="E7" s="115" t="s">
        <v>153</v>
      </c>
      <c r="F7" s="114" t="n">
        <f aca="false">F6/2/24</f>
        <v>0</v>
      </c>
    </row>
    <row r="9" customFormat="false" ht="15" hidden="false" customHeight="false" outlineLevel="0" collapsed="false">
      <c r="A9" s="116" t="s">
        <v>220</v>
      </c>
      <c r="B9" s="116"/>
      <c r="C9" s="116"/>
      <c r="D9" s="116"/>
      <c r="E9" s="116"/>
      <c r="F9" s="116"/>
    </row>
    <row r="10" customFormat="false" ht="39.55" hidden="false" customHeight="false" outlineLevel="0" collapsed="false">
      <c r="A10" s="104" t="s">
        <v>142</v>
      </c>
      <c r="B10" s="104" t="s">
        <v>143</v>
      </c>
      <c r="C10" s="105" t="s">
        <v>144</v>
      </c>
      <c r="D10" s="105" t="s">
        <v>221</v>
      </c>
      <c r="E10" s="106" t="s">
        <v>146</v>
      </c>
      <c r="F10" s="106" t="s">
        <v>147</v>
      </c>
    </row>
    <row r="11" customFormat="false" ht="15" hidden="false" customHeight="false" outlineLevel="0" collapsed="false">
      <c r="A11" s="117" t="n">
        <v>1</v>
      </c>
      <c r="B11" s="108" t="s">
        <v>148</v>
      </c>
      <c r="C11" s="127" t="s">
        <v>222</v>
      </c>
      <c r="D11" s="108" t="n">
        <v>4</v>
      </c>
      <c r="E11" s="111" t="n">
        <v>17.67</v>
      </c>
      <c r="F11" s="111"/>
    </row>
    <row r="12" customFormat="false" ht="15" hidden="false" customHeight="false" outlineLevel="0" collapsed="false">
      <c r="A12" s="117" t="n">
        <v>2</v>
      </c>
      <c r="B12" s="108" t="s">
        <v>148</v>
      </c>
      <c r="C12" s="127" t="s">
        <v>187</v>
      </c>
      <c r="D12" s="108" t="n">
        <v>8</v>
      </c>
      <c r="E12" s="111" t="n">
        <v>48</v>
      </c>
      <c r="F12" s="111"/>
    </row>
    <row r="13" customFormat="false" ht="28.5" hidden="false" customHeight="false" outlineLevel="0" collapsed="false">
      <c r="A13" s="117" t="n">
        <v>3</v>
      </c>
      <c r="B13" s="108" t="s">
        <v>148</v>
      </c>
      <c r="C13" s="109" t="s">
        <v>188</v>
      </c>
      <c r="D13" s="108" t="n">
        <v>4</v>
      </c>
      <c r="E13" s="111" t="n">
        <v>48.54</v>
      </c>
      <c r="F13" s="111"/>
    </row>
    <row r="14" customFormat="false" ht="15" hidden="false" customHeight="false" outlineLevel="0" collapsed="false">
      <c r="A14" s="117" t="n">
        <v>4</v>
      </c>
      <c r="B14" s="108" t="s">
        <v>148</v>
      </c>
      <c r="C14" s="109" t="s">
        <v>189</v>
      </c>
      <c r="D14" s="108" t="n">
        <v>4</v>
      </c>
      <c r="E14" s="111" t="n">
        <v>15.93</v>
      </c>
      <c r="F14" s="111"/>
    </row>
    <row r="15" customFormat="false" ht="15" hidden="false" customHeight="false" outlineLevel="0" collapsed="false">
      <c r="A15" s="117" t="n">
        <v>5</v>
      </c>
      <c r="B15" s="108" t="s">
        <v>148</v>
      </c>
      <c r="C15" s="127" t="s">
        <v>190</v>
      </c>
      <c r="D15" s="108" t="n">
        <v>80</v>
      </c>
      <c r="E15" s="111" t="n">
        <v>1.71</v>
      </c>
      <c r="F15" s="111"/>
    </row>
    <row r="16" customFormat="false" ht="15" hidden="false" customHeight="false" outlineLevel="0" collapsed="false">
      <c r="A16" s="117" t="n">
        <v>6</v>
      </c>
      <c r="B16" s="108" t="s">
        <v>148</v>
      </c>
      <c r="C16" s="109" t="s">
        <v>191</v>
      </c>
      <c r="D16" s="108" t="n">
        <v>4</v>
      </c>
      <c r="E16" s="111" t="n">
        <v>4.35</v>
      </c>
      <c r="F16" s="111"/>
    </row>
    <row r="17" customFormat="false" ht="15" hidden="false" customHeight="false" outlineLevel="0" collapsed="false">
      <c r="A17" s="117" t="n">
        <v>7</v>
      </c>
      <c r="B17" s="108" t="s">
        <v>148</v>
      </c>
      <c r="C17" s="109" t="s">
        <v>212</v>
      </c>
      <c r="D17" s="108" t="n">
        <v>4</v>
      </c>
      <c r="E17" s="111" t="n">
        <v>13.58</v>
      </c>
      <c r="F17" s="111"/>
    </row>
    <row r="18" customFormat="false" ht="15" hidden="false" customHeight="false" outlineLevel="0" collapsed="false">
      <c r="A18" s="117" t="n">
        <v>8</v>
      </c>
      <c r="B18" s="108" t="s">
        <v>148</v>
      </c>
      <c r="C18" s="128" t="s">
        <v>193</v>
      </c>
      <c r="D18" s="108" t="n">
        <v>4</v>
      </c>
      <c r="E18" s="111" t="n">
        <v>1.64</v>
      </c>
      <c r="F18" s="111"/>
    </row>
    <row r="19" customFormat="false" ht="15" hidden="false" customHeight="false" outlineLevel="0" collapsed="false">
      <c r="E19" s="113" t="s">
        <v>152</v>
      </c>
      <c r="F19" s="114" t="n">
        <f aca="false">SUM(F11:F18)</f>
        <v>0</v>
      </c>
    </row>
    <row r="20" customFormat="false" ht="39.55" hidden="false" customHeight="false" outlineLevel="0" collapsed="false">
      <c r="E20" s="115" t="s">
        <v>170</v>
      </c>
      <c r="F20" s="114" t="n">
        <f aca="false">F19/2/24</f>
        <v>0</v>
      </c>
    </row>
  </sheetData>
  <mergeCells count="2">
    <mergeCell ref="A1:F1"/>
    <mergeCell ref="A9:F9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60" firstPageNumber="0" fitToWidth="1" fitToHeight="1" pageOrder="overThenDown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157"/>
  <sheetViews>
    <sheetView showFormulas="false" showGridLines="true" showRowColHeaders="true" showZeros="true" rightToLeft="false" tabSelected="true" showOutlineSymbols="true" defaultGridColor="true" view="normal" topLeftCell="A133" colorId="64" zoomScale="100" zoomScaleNormal="100" zoomScalePageLayoutView="100" workbookViewId="0">
      <selection pane="topLeft" activeCell="G153" activeCellId="0" sqref="G153"/>
    </sheetView>
  </sheetViews>
  <sheetFormatPr defaultRowHeight="15" zeroHeight="false" outlineLevelRow="0" outlineLevelCol="0"/>
  <cols>
    <col collapsed="false" customWidth="true" hidden="false" outlineLevel="0" max="1" min="1" style="0" width="7.87"/>
    <col collapsed="false" customWidth="true" hidden="false" outlineLevel="0" max="2" min="2" style="0" width="49.51"/>
    <col collapsed="false" customWidth="true" hidden="false" outlineLevel="0" max="3" min="3" style="0" width="18.12"/>
    <col collapsed="false" customWidth="true" hidden="false" outlineLevel="0" max="4" min="4" style="0" width="13.75"/>
    <col collapsed="false" customWidth="true" hidden="false" outlineLevel="0" max="5" min="5" style="0" width="16.63"/>
    <col collapsed="false" customWidth="true" hidden="false" outlineLevel="0" max="6" min="6" style="0" width="15.63"/>
    <col collapsed="false" customWidth="true" hidden="false" outlineLevel="0" max="8" min="7" style="0" width="15.27"/>
    <col collapsed="false" customWidth="false" hidden="false" outlineLevel="0" max="12" min="9" style="0" width="11.5"/>
    <col collapsed="false" customWidth="true" hidden="false" outlineLevel="0" max="26" min="13" style="0" width="8.63"/>
    <col collapsed="false" customWidth="true" hidden="false" outlineLevel="0" max="1025" min="27" style="0" width="12.64"/>
  </cols>
  <sheetData>
    <row r="1" customFormat="false" ht="12.75" hidden="false" customHeight="true" outlineLevel="0" collapsed="false">
      <c r="A1" s="1" t="s">
        <v>171</v>
      </c>
      <c r="B1" s="1"/>
      <c r="C1" s="1"/>
      <c r="D1" s="1"/>
      <c r="E1" s="1"/>
      <c r="F1" s="1"/>
      <c r="G1" s="1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5" hidden="false" customHeight="true" outlineLevel="0" collapsed="false">
      <c r="A2" s="1"/>
      <c r="B2" s="1"/>
      <c r="C2" s="1"/>
      <c r="D2" s="1"/>
      <c r="E2" s="1"/>
      <c r="F2" s="1"/>
      <c r="G2" s="1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customFormat="false" ht="13.5" hidden="false" customHeight="true" outlineLevel="0" collapsed="false">
      <c r="A3" s="1"/>
      <c r="B3" s="1"/>
      <c r="C3" s="1"/>
      <c r="D3" s="1"/>
      <c r="E3" s="1"/>
      <c r="F3" s="1"/>
      <c r="G3" s="1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3.5" hidden="false" customHeight="true" outlineLevel="0" collapsed="false">
      <c r="A4" s="1"/>
      <c r="B4" s="1"/>
      <c r="C4" s="1"/>
      <c r="D4" s="1"/>
      <c r="E4" s="1"/>
      <c r="F4" s="1"/>
      <c r="G4" s="1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customFormat="false" ht="13.5" hidden="false" customHeight="true" outlineLevel="0" collapsed="false">
      <c r="A5" s="1"/>
      <c r="B5" s="1"/>
      <c r="C5" s="1"/>
      <c r="D5" s="1"/>
      <c r="E5" s="1"/>
      <c r="F5" s="1"/>
      <c r="G5" s="1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customFormat="false" ht="13.5" hidden="false" customHeight="true" outlineLevel="0" collapsed="false">
      <c r="A6" s="1"/>
      <c r="B6" s="1"/>
      <c r="C6" s="1"/>
      <c r="D6" s="1"/>
      <c r="E6" s="1"/>
      <c r="F6" s="1"/>
      <c r="G6" s="1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customFormat="false" ht="13.5" hidden="false" customHeight="true" outlineLevel="0" collapsed="false">
      <c r="A7" s="1"/>
      <c r="B7" s="1"/>
      <c r="C7" s="1"/>
      <c r="D7" s="1"/>
      <c r="E7" s="1"/>
      <c r="F7" s="1"/>
      <c r="G7" s="1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customFormat="false" ht="13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customFormat="false" ht="13.5" hidden="false" customHeight="true" outlineLevel="0" collapsed="false">
      <c r="A9" s="1"/>
      <c r="B9" s="1"/>
      <c r="C9" s="1"/>
      <c r="D9" s="1"/>
      <c r="E9" s="1"/>
      <c r="F9" s="1"/>
      <c r="G9" s="1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customFormat="false" ht="13.5" hidden="false" customHeight="true" outlineLevel="0" collapsed="false">
      <c r="A10" s="3" t="s">
        <v>223</v>
      </c>
      <c r="B10" s="3"/>
      <c r="C10" s="3"/>
      <c r="D10" s="3"/>
      <c r="E10" s="3"/>
      <c r="F10" s="3"/>
      <c r="G10" s="3"/>
      <c r="H10" s="3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customFormat="false" ht="13.5" hidden="false" customHeight="true" outlineLevel="0" collapsed="false">
      <c r="A11" s="4"/>
      <c r="B11" s="5"/>
      <c r="C11" s="5"/>
      <c r="D11" s="5"/>
      <c r="E11" s="6"/>
      <c r="F11" s="5"/>
      <c r="G11" s="5"/>
      <c r="H11" s="5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customFormat="false" ht="13.5" hidden="false" customHeight="true" outlineLevel="0" collapsed="false">
      <c r="A12" s="7" t="s">
        <v>2</v>
      </c>
      <c r="B12" s="2"/>
      <c r="C12" s="8" t="s">
        <v>3</v>
      </c>
      <c r="D12" s="2"/>
      <c r="E12" s="2"/>
      <c r="F12" s="5"/>
      <c r="G12" s="5"/>
      <c r="H12" s="5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customFormat="false" ht="13.5" hidden="false" customHeight="true" outlineLevel="0" collapsed="false">
      <c r="A13" s="7" t="s">
        <v>4</v>
      </c>
      <c r="B13" s="2"/>
      <c r="C13" s="8" t="s">
        <v>5</v>
      </c>
      <c r="D13" s="2"/>
      <c r="E13" s="2"/>
      <c r="F13" s="5"/>
      <c r="G13" s="5"/>
      <c r="H13" s="5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customFormat="false" ht="13.5" hidden="false" customHeight="true" outlineLevel="0" collapsed="false">
      <c r="A14" s="2"/>
      <c r="B14" s="2"/>
      <c r="C14" s="2"/>
      <c r="D14" s="9"/>
      <c r="E14" s="2"/>
      <c r="F14" s="5"/>
      <c r="G14" s="5"/>
      <c r="H14" s="5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customFormat="false" ht="13.5" hidden="false" customHeight="true" outlineLevel="0" collapsed="false">
      <c r="A15" s="5" t="s">
        <v>6</v>
      </c>
      <c r="B15" s="2"/>
      <c r="C15" s="2"/>
      <c r="D15" s="9"/>
      <c r="E15" s="2"/>
      <c r="F15" s="5"/>
      <c r="G15" s="5"/>
      <c r="H15" s="5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customFormat="false" ht="13.5" hidden="false" customHeight="true" outlineLevel="0" collapsed="false">
      <c r="A16" s="5"/>
      <c r="B16" s="2"/>
      <c r="C16" s="2"/>
      <c r="D16" s="9"/>
      <c r="E16" s="2"/>
      <c r="F16" s="5"/>
      <c r="G16" s="5"/>
      <c r="H16" s="5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customFormat="false" ht="13.5" hidden="false" customHeight="true" outlineLevel="0" collapsed="false">
      <c r="A17" s="10" t="s">
        <v>7</v>
      </c>
      <c r="B17" s="5"/>
      <c r="C17" s="5"/>
      <c r="D17" s="2"/>
      <c r="E17" s="2"/>
      <c r="F17" s="5"/>
      <c r="G17" s="5"/>
      <c r="H17" s="5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customFormat="false" ht="13.5" hidden="false" customHeight="true" outlineLevel="0" collapsed="false">
      <c r="A18" s="11" t="s">
        <v>8</v>
      </c>
      <c r="B18" s="12"/>
      <c r="C18" s="12"/>
      <c r="D18" s="13"/>
      <c r="E18" s="13"/>
      <c r="F18" s="13"/>
      <c r="G18" s="13"/>
      <c r="H18" s="13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customFormat="false" ht="13.5" hidden="false" customHeight="true" outlineLevel="0" collapsed="false">
      <c r="A19" s="11" t="s">
        <v>9</v>
      </c>
      <c r="B19" s="12"/>
      <c r="C19" s="12"/>
      <c r="D19" s="12"/>
      <c r="E19" s="12"/>
      <c r="F19" s="12"/>
      <c r="G19" s="12"/>
      <c r="H19" s="14" t="s">
        <v>197</v>
      </c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customFormat="false" ht="13.5" hidden="false" customHeight="true" outlineLevel="0" collapsed="false">
      <c r="A20" s="11" t="s">
        <v>11</v>
      </c>
      <c r="B20" s="12"/>
      <c r="C20" s="12"/>
      <c r="D20" s="12"/>
      <c r="E20" s="12"/>
      <c r="F20" s="12"/>
      <c r="G20" s="12"/>
      <c r="H20" s="15" t="s">
        <v>12</v>
      </c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customFormat="false" ht="13.5" hidden="false" customHeight="true" outlineLevel="0" collapsed="false">
      <c r="A21" s="11" t="s">
        <v>13</v>
      </c>
      <c r="B21" s="12"/>
      <c r="C21" s="12"/>
      <c r="D21" s="12"/>
      <c r="E21" s="12"/>
      <c r="F21" s="12"/>
      <c r="G21" s="12"/>
      <c r="H21" s="14" t="n">
        <v>24</v>
      </c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customFormat="false" ht="13.5" hidden="false" customHeight="true" outlineLevel="0" collapsed="false">
      <c r="A22" s="2"/>
      <c r="B22" s="2"/>
      <c r="C22" s="2"/>
      <c r="D22" s="9"/>
      <c r="E22" s="2"/>
      <c r="F22" s="5"/>
      <c r="G22" s="5"/>
      <c r="H22" s="5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customFormat="false" ht="13.5" hidden="false" customHeight="true" outlineLevel="0" collapsed="false">
      <c r="A23" s="10" t="s">
        <v>14</v>
      </c>
      <c r="B23" s="16"/>
      <c r="C23" s="16"/>
      <c r="D23" s="6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customFormat="false" ht="13.5" hidden="false" customHeight="true" outlineLevel="0" collapsed="false">
      <c r="A24" s="17" t="s">
        <v>15</v>
      </c>
      <c r="B24" s="18"/>
      <c r="C24" s="19"/>
      <c r="D24" s="19"/>
      <c r="E24" s="19"/>
      <c r="F24" s="19"/>
      <c r="G24" s="19"/>
      <c r="H24" s="19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customFormat="false" ht="13.5" hidden="false" customHeight="true" outlineLevel="0" collapsed="false">
      <c r="A25" s="17" t="s">
        <v>16</v>
      </c>
      <c r="B25" s="20"/>
      <c r="C25" s="19"/>
      <c r="D25" s="19"/>
      <c r="E25" s="21" t="n">
        <v>1</v>
      </c>
      <c r="F25" s="21" t="n">
        <v>1</v>
      </c>
      <c r="G25" s="21" t="n">
        <v>1</v>
      </c>
      <c r="H25" s="21" t="n">
        <v>1</v>
      </c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customFormat="false" ht="13.5" hidden="false" customHeight="true" outlineLevel="0" collapsed="false">
      <c r="A26" s="17" t="s">
        <v>17</v>
      </c>
      <c r="B26" s="20"/>
      <c r="C26" s="19"/>
      <c r="D26" s="19"/>
      <c r="E26" s="22" t="n">
        <v>1</v>
      </c>
      <c r="F26" s="22" t="n">
        <v>1</v>
      </c>
      <c r="G26" s="22" t="n">
        <v>1</v>
      </c>
      <c r="H26" s="22" t="n">
        <v>1</v>
      </c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customFormat="false" ht="13.5" hidden="false" customHeight="true" outlineLevel="0" collapsed="false">
      <c r="A27" s="17" t="s">
        <v>18</v>
      </c>
      <c r="B27" s="20"/>
      <c r="C27" s="19"/>
      <c r="D27" s="19"/>
      <c r="E27" s="23" t="n">
        <v>26</v>
      </c>
      <c r="F27" s="23" t="n">
        <v>26</v>
      </c>
      <c r="G27" s="23" t="n">
        <v>26</v>
      </c>
      <c r="H27" s="23" t="n">
        <v>26</v>
      </c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customFormat="false" ht="13.5" hidden="false" customHeight="true" outlineLevel="0" collapsed="false">
      <c r="A28" s="17" t="s">
        <v>19</v>
      </c>
      <c r="B28" s="20"/>
      <c r="C28" s="19"/>
      <c r="D28" s="19"/>
      <c r="E28" s="22" t="s">
        <v>21</v>
      </c>
      <c r="F28" s="22" t="s">
        <v>21</v>
      </c>
      <c r="G28" s="22" t="s">
        <v>21</v>
      </c>
      <c r="H28" s="22" t="s">
        <v>21</v>
      </c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customFormat="false" ht="13.5" hidden="false" customHeight="true" outlineLevel="0" collapsed="false">
      <c r="A29" s="17" t="s">
        <v>22</v>
      </c>
      <c r="B29" s="20"/>
      <c r="C29" s="19"/>
      <c r="D29" s="19"/>
      <c r="E29" s="24" t="n">
        <v>4.5</v>
      </c>
      <c r="F29" s="24" t="n">
        <v>4.5</v>
      </c>
      <c r="G29" s="24" t="n">
        <v>4.5</v>
      </c>
      <c r="H29" s="24" t="n">
        <v>4.5</v>
      </c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customFormat="false" ht="13.5" hidden="false" customHeight="true" outlineLevel="0" collapsed="false">
      <c r="A30" s="17" t="s">
        <v>23</v>
      </c>
      <c r="B30" s="20"/>
      <c r="C30" s="19"/>
      <c r="D30" s="19"/>
      <c r="E30" s="132" t="s">
        <v>224</v>
      </c>
      <c r="F30" s="132" t="s">
        <v>224</v>
      </c>
      <c r="G30" s="132" t="s">
        <v>224</v>
      </c>
      <c r="H30" s="132" t="s">
        <v>224</v>
      </c>
      <c r="I30" s="2"/>
      <c r="J30" s="27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customFormat="false" ht="33" hidden="false" customHeight="true" outlineLevel="0" collapsed="false">
      <c r="A31" s="28" t="s">
        <v>25</v>
      </c>
      <c r="B31" s="29"/>
      <c r="C31" s="29"/>
      <c r="D31" s="29"/>
      <c r="E31" s="30"/>
      <c r="F31" s="31"/>
      <c r="G31" s="31"/>
      <c r="H31" s="31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</row>
    <row r="32" customFormat="false" ht="13.5" hidden="false" customHeight="true" outlineLevel="0" collapsed="false">
      <c r="A32" s="33" t="n">
        <v>1</v>
      </c>
      <c r="B32" s="34" t="s">
        <v>26</v>
      </c>
      <c r="C32" s="34"/>
      <c r="D32" s="34"/>
      <c r="E32" s="35" t="s">
        <v>225</v>
      </c>
      <c r="F32" s="35" t="s">
        <v>226</v>
      </c>
      <c r="G32" s="36" t="s">
        <v>227</v>
      </c>
      <c r="H32" s="36" t="s">
        <v>228</v>
      </c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customFormat="false" ht="13.5" hidden="false" customHeight="true" outlineLevel="0" collapsed="false">
      <c r="A33" s="33" t="n">
        <v>2</v>
      </c>
      <c r="B33" s="34" t="s">
        <v>29</v>
      </c>
      <c r="C33" s="34"/>
      <c r="D33" s="34"/>
      <c r="E33" s="37" t="s">
        <v>229</v>
      </c>
      <c r="F33" s="37" t="s">
        <v>229</v>
      </c>
      <c r="G33" s="37" t="s">
        <v>229</v>
      </c>
      <c r="H33" s="37" t="s">
        <v>229</v>
      </c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customFormat="false" ht="13.5" hidden="false" customHeight="true" outlineLevel="0" collapsed="false">
      <c r="A34" s="33" t="n">
        <v>3</v>
      </c>
      <c r="B34" s="34" t="s">
        <v>31</v>
      </c>
      <c r="C34" s="34"/>
      <c r="D34" s="34"/>
      <c r="E34" s="38" t="n">
        <v>2194.96</v>
      </c>
      <c r="F34" s="38" t="n">
        <v>2194.96</v>
      </c>
      <c r="G34" s="38" t="n">
        <v>2194.96</v>
      </c>
      <c r="H34" s="38" t="n">
        <v>2194.96</v>
      </c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customFormat="false" ht="13.5" hidden="false" customHeight="true" outlineLevel="0" collapsed="false">
      <c r="A35" s="33" t="n">
        <v>4</v>
      </c>
      <c r="B35" s="34" t="s">
        <v>32</v>
      </c>
      <c r="C35" s="34"/>
      <c r="D35" s="34"/>
      <c r="E35" s="39"/>
      <c r="F35" s="39"/>
      <c r="G35" s="39"/>
      <c r="H35" s="39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customFormat="false" ht="13.5" hidden="false" customHeight="true" outlineLevel="0" collapsed="false">
      <c r="A36" s="33" t="n">
        <v>5</v>
      </c>
      <c r="B36" s="34" t="s">
        <v>33</v>
      </c>
      <c r="C36" s="34"/>
      <c r="D36" s="34"/>
      <c r="E36" s="40" t="s">
        <v>34</v>
      </c>
      <c r="F36" s="40" t="s">
        <v>34</v>
      </c>
      <c r="G36" s="40" t="s">
        <v>34</v>
      </c>
      <c r="H36" s="40" t="s">
        <v>34</v>
      </c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customFormat="false" ht="13.5" hidden="false" customHeight="true" outlineLevel="0" collapsed="false">
      <c r="A37" s="4"/>
      <c r="B37" s="5"/>
      <c r="C37" s="5"/>
      <c r="D37" s="5"/>
      <c r="E37" s="6"/>
      <c r="F37" s="5"/>
      <c r="G37" s="5"/>
      <c r="H37" s="5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customFormat="false" ht="13.5" hidden="false" customHeight="true" outlineLevel="0" collapsed="false">
      <c r="A38" s="4"/>
      <c r="B38" s="5" t="s">
        <v>35</v>
      </c>
      <c r="C38" s="5"/>
      <c r="D38" s="5"/>
      <c r="E38" s="6"/>
      <c r="F38" s="5"/>
      <c r="G38" s="5"/>
      <c r="H38" s="5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customFormat="false" ht="13.5" hidden="false" customHeight="true" outlineLevel="0" collapsed="false">
      <c r="A39" s="41" t="n">
        <v>1</v>
      </c>
      <c r="B39" s="42" t="s">
        <v>36</v>
      </c>
      <c r="C39" s="42"/>
      <c r="D39" s="43" t="s">
        <v>37</v>
      </c>
      <c r="E39" s="44" t="s">
        <v>38</v>
      </c>
      <c r="F39" s="44" t="s">
        <v>38</v>
      </c>
      <c r="G39" s="44" t="s">
        <v>38</v>
      </c>
      <c r="H39" s="44" t="s">
        <v>38</v>
      </c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customFormat="false" ht="13.5" hidden="false" customHeight="true" outlineLevel="0" collapsed="false">
      <c r="A40" s="45" t="s">
        <v>39</v>
      </c>
      <c r="B40" s="46" t="s">
        <v>40</v>
      </c>
      <c r="C40" s="46"/>
      <c r="D40" s="47"/>
      <c r="E40" s="48" t="n">
        <f aca="false">E34</f>
        <v>2194.96</v>
      </c>
      <c r="F40" s="48" t="n">
        <v>2194.96</v>
      </c>
      <c r="G40" s="48" t="n">
        <f aca="false">G34</f>
        <v>2194.96</v>
      </c>
      <c r="H40" s="48" t="n">
        <f aca="false">H34</f>
        <v>2194.96</v>
      </c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customFormat="false" ht="13.5" hidden="false" customHeight="true" outlineLevel="0" collapsed="false">
      <c r="A41" s="45" t="s">
        <v>41</v>
      </c>
      <c r="B41" s="46" t="s">
        <v>42</v>
      </c>
      <c r="C41" s="46"/>
      <c r="D41" s="49" t="n">
        <v>0</v>
      </c>
      <c r="E41" s="48" t="n">
        <v>0</v>
      </c>
      <c r="F41" s="48" t="n">
        <f aca="false">F40*D41</f>
        <v>0</v>
      </c>
      <c r="G41" s="48" t="n">
        <f aca="false">G40*D41</f>
        <v>0</v>
      </c>
      <c r="H41" s="48" t="n">
        <f aca="false">H40*D41</f>
        <v>0</v>
      </c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customFormat="false" ht="13.5" hidden="false" customHeight="true" outlineLevel="0" collapsed="false">
      <c r="A42" s="45" t="s">
        <v>43</v>
      </c>
      <c r="B42" s="46" t="s">
        <v>44</v>
      </c>
      <c r="C42" s="46"/>
      <c r="D42" s="49" t="n">
        <v>0</v>
      </c>
      <c r="E42" s="48" t="n">
        <f aca="false">E40*D42</f>
        <v>0</v>
      </c>
      <c r="F42" s="48" t="n">
        <v>0</v>
      </c>
      <c r="G42" s="48" t="n">
        <f aca="false">G40*D42</f>
        <v>0</v>
      </c>
      <c r="H42" s="48" t="n">
        <f aca="false">H40*D42</f>
        <v>0</v>
      </c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customFormat="false" ht="13.5" hidden="false" customHeight="true" outlineLevel="0" collapsed="false">
      <c r="A43" s="45" t="s">
        <v>45</v>
      </c>
      <c r="B43" s="46" t="s">
        <v>46</v>
      </c>
      <c r="C43" s="46"/>
      <c r="D43" s="49"/>
      <c r="E43" s="48" t="n">
        <v>0</v>
      </c>
      <c r="F43" s="50" t="n">
        <v>0</v>
      </c>
      <c r="G43" s="50" t="n">
        <f aca="false">(G40/220)*0.2*72</f>
        <v>143.6701091</v>
      </c>
      <c r="H43" s="50" t="n">
        <f aca="false">(H40/220)*0.2*138</f>
        <v>275.3677091</v>
      </c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customFormat="false" ht="13.5" hidden="false" customHeight="true" outlineLevel="0" collapsed="false">
      <c r="A44" s="45" t="s">
        <v>47</v>
      </c>
      <c r="B44" s="46" t="s">
        <v>48</v>
      </c>
      <c r="C44" s="46"/>
      <c r="D44" s="47"/>
      <c r="E44" s="48" t="n">
        <v>0</v>
      </c>
      <c r="F44" s="50" t="n">
        <v>0</v>
      </c>
      <c r="G44" s="50" t="n">
        <f aca="false">(G40/220*1.2)*72*(0.1428571428571)</f>
        <v>123.1458078</v>
      </c>
      <c r="H44" s="50" t="n">
        <f aca="false">(H40/220*1.2)*138*(0.1428571428571)</f>
        <v>236.0294649</v>
      </c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customFormat="false" ht="13.5" hidden="false" customHeight="true" outlineLevel="0" collapsed="false">
      <c r="A45" s="45" t="s">
        <v>49</v>
      </c>
      <c r="B45" s="133" t="s">
        <v>230</v>
      </c>
      <c r="C45" s="46"/>
      <c r="D45" s="47"/>
      <c r="E45" s="48" t="n">
        <v>0</v>
      </c>
      <c r="F45" s="50" t="n">
        <v>0</v>
      </c>
      <c r="G45" s="50" t="n">
        <f aca="false">G43*(4/26)</f>
        <v>22.1030937076923</v>
      </c>
      <c r="H45" s="50" t="n">
        <f aca="false">H43*(4/26)</f>
        <v>42.3642629384615</v>
      </c>
      <c r="I45" s="2"/>
      <c r="J45" s="2"/>
      <c r="K45" s="51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customFormat="false" ht="13.5" hidden="false" customHeight="true" outlineLevel="0" collapsed="false">
      <c r="A46" s="45" t="s">
        <v>67</v>
      </c>
      <c r="B46" s="46" t="s">
        <v>231</v>
      </c>
      <c r="C46" s="46"/>
      <c r="D46" s="134" t="n">
        <v>0.2</v>
      </c>
      <c r="E46" s="48" t="n">
        <v>0</v>
      </c>
      <c r="F46" s="48" t="n">
        <f aca="false">F40*D46</f>
        <v>438.992</v>
      </c>
      <c r="G46" s="50" t="n">
        <v>0</v>
      </c>
      <c r="H46" s="48" t="n">
        <v>0</v>
      </c>
      <c r="I46" s="2"/>
      <c r="J46" s="2"/>
      <c r="K46" s="51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customFormat="false" ht="13.5" hidden="false" customHeight="true" outlineLevel="0" collapsed="false">
      <c r="A47" s="41"/>
      <c r="B47" s="42" t="s">
        <v>51</v>
      </c>
      <c r="C47" s="42"/>
      <c r="D47" s="52"/>
      <c r="E47" s="53" t="n">
        <f aca="false">SUM(E40:E45)</f>
        <v>2194.96</v>
      </c>
      <c r="F47" s="53" t="n">
        <f aca="false">SUM(F40:F46)</f>
        <v>2633.952</v>
      </c>
      <c r="G47" s="53" t="n">
        <f aca="false">SUM(G40:G45)</f>
        <v>2483.879011</v>
      </c>
      <c r="H47" s="53" t="n">
        <f aca="false">SUM(H40:H46)</f>
        <v>2748.721437</v>
      </c>
      <c r="I47" s="2"/>
      <c r="J47" s="2"/>
      <c r="K47" s="51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customFormat="false" ht="13.5" hidden="false" customHeight="true" outlineLevel="0" collapsed="false">
      <c r="A48" s="4"/>
      <c r="B48" s="5"/>
      <c r="C48" s="5"/>
      <c r="D48" s="5"/>
      <c r="E48" s="6"/>
      <c r="F48" s="6"/>
      <c r="G48" s="6"/>
      <c r="H48" s="6"/>
      <c r="I48" s="2"/>
      <c r="J48" s="2"/>
      <c r="K48" s="51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customFormat="false" ht="13.5" hidden="false" customHeight="true" outlineLevel="0" collapsed="false">
      <c r="A49" s="4"/>
      <c r="B49" s="5" t="s">
        <v>52</v>
      </c>
      <c r="C49" s="5"/>
      <c r="D49" s="5"/>
      <c r="E49" s="6"/>
      <c r="F49" s="6"/>
      <c r="G49" s="6"/>
      <c r="H49" s="6"/>
      <c r="I49" s="2"/>
      <c r="J49" s="2"/>
      <c r="K49" s="51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customFormat="false" ht="13.5" hidden="false" customHeight="true" outlineLevel="0" collapsed="false">
      <c r="A50" s="4"/>
      <c r="B50" s="5" t="s">
        <v>53</v>
      </c>
      <c r="C50" s="5"/>
      <c r="D50" s="5"/>
      <c r="E50" s="6"/>
      <c r="F50" s="6"/>
      <c r="G50" s="6"/>
      <c r="H50" s="6"/>
      <c r="I50" s="2"/>
      <c r="J50" s="2"/>
      <c r="K50" s="51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customFormat="false" ht="13.5" hidden="false" customHeight="true" outlineLevel="0" collapsed="false">
      <c r="A51" s="41" t="s">
        <v>54</v>
      </c>
      <c r="B51" s="42" t="s">
        <v>55</v>
      </c>
      <c r="C51" s="42"/>
      <c r="D51" s="43" t="s">
        <v>37</v>
      </c>
      <c r="E51" s="54" t="s">
        <v>38</v>
      </c>
      <c r="F51" s="54" t="s">
        <v>38</v>
      </c>
      <c r="G51" s="54" t="s">
        <v>38</v>
      </c>
      <c r="H51" s="54" t="s">
        <v>38</v>
      </c>
      <c r="I51" s="2"/>
      <c r="J51" s="2"/>
      <c r="K51" s="51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customFormat="false" ht="13.5" hidden="false" customHeight="true" outlineLevel="0" collapsed="false">
      <c r="A52" s="45" t="s">
        <v>39</v>
      </c>
      <c r="B52" s="46" t="s">
        <v>56</v>
      </c>
      <c r="C52" s="46"/>
      <c r="D52" s="49" t="n">
        <v>0.0833</v>
      </c>
      <c r="E52" s="48" t="n">
        <f aca="false">E47*D52</f>
        <v>182.840168</v>
      </c>
      <c r="F52" s="48" t="n">
        <f aca="false">F47*D52</f>
        <v>219.4082016</v>
      </c>
      <c r="G52" s="48" t="n">
        <f aca="false">G47*D52</f>
        <v>206.9071216</v>
      </c>
      <c r="H52" s="48" t="n">
        <f aca="false">H47*D52</f>
        <v>228.9684957</v>
      </c>
      <c r="I52" s="2"/>
      <c r="J52" s="2"/>
      <c r="K52" s="51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customFormat="false" ht="13.5" hidden="false" customHeight="true" outlineLevel="0" collapsed="false">
      <c r="A53" s="55" t="s">
        <v>41</v>
      </c>
      <c r="B53" s="46" t="s">
        <v>57</v>
      </c>
      <c r="C53" s="46"/>
      <c r="D53" s="49" t="n">
        <v>0.1111</v>
      </c>
      <c r="E53" s="48" t="n">
        <f aca="false">E47*$D53</f>
        <v>243.860056</v>
      </c>
      <c r="F53" s="48" t="n">
        <f aca="false">F47*$D53</f>
        <v>292.6320672</v>
      </c>
      <c r="G53" s="48" t="n">
        <f aca="false">G47*$D53</f>
        <v>275.9589581221</v>
      </c>
      <c r="H53" s="48" t="n">
        <f aca="false">H47*$D53</f>
        <v>305.3829516507</v>
      </c>
      <c r="I53" s="56"/>
      <c r="J53" s="56"/>
      <c r="K53" s="57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</row>
    <row r="54" customFormat="false" ht="13.5" hidden="false" customHeight="true" outlineLevel="0" collapsed="false">
      <c r="A54" s="54"/>
      <c r="B54" s="58" t="s">
        <v>51</v>
      </c>
      <c r="C54" s="58"/>
      <c r="D54" s="59"/>
      <c r="E54" s="53" t="n">
        <f aca="false">SUM(E52:E53)</f>
        <v>426.700224</v>
      </c>
      <c r="F54" s="53" t="n">
        <f aca="false">SUM(F52:F53)</f>
        <v>512.0402688</v>
      </c>
      <c r="G54" s="53" t="n">
        <f aca="false">SUM(G52:G53)</f>
        <v>482.8660797221</v>
      </c>
      <c r="H54" s="53" t="n">
        <f aca="false">SUM(H52:H53)</f>
        <v>534.3514473507</v>
      </c>
      <c r="I54" s="2"/>
      <c r="J54" s="2"/>
      <c r="K54" s="51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customFormat="false" ht="13.5" hidden="false" customHeight="true" outlineLevel="0" collapsed="false">
      <c r="A55" s="4"/>
      <c r="B55" s="5"/>
      <c r="C55" s="5"/>
      <c r="D55" s="5"/>
      <c r="E55" s="6"/>
      <c r="F55" s="6"/>
      <c r="G55" s="6"/>
      <c r="H55" s="6"/>
      <c r="I55" s="2"/>
      <c r="J55" s="2"/>
      <c r="K55" s="51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customFormat="false" ht="13.5" hidden="false" customHeight="true" outlineLevel="0" collapsed="false">
      <c r="A56" s="4"/>
      <c r="B56" s="5" t="s">
        <v>58</v>
      </c>
      <c r="C56" s="5"/>
      <c r="D56" s="5"/>
      <c r="E56" s="6"/>
      <c r="F56" s="6"/>
      <c r="G56" s="6"/>
      <c r="H56" s="6"/>
      <c r="I56" s="2"/>
      <c r="J56" s="2"/>
      <c r="K56" s="51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customFormat="false" ht="13.5" hidden="false" customHeight="true" outlineLevel="0" collapsed="false">
      <c r="A57" s="41" t="s">
        <v>59</v>
      </c>
      <c r="B57" s="42" t="s">
        <v>60</v>
      </c>
      <c r="C57" s="42"/>
      <c r="D57" s="43" t="s">
        <v>37</v>
      </c>
      <c r="E57" s="44" t="s">
        <v>38</v>
      </c>
      <c r="F57" s="44" t="s">
        <v>38</v>
      </c>
      <c r="G57" s="44" t="s">
        <v>38</v>
      </c>
      <c r="H57" s="44" t="s">
        <v>38</v>
      </c>
      <c r="I57" s="2"/>
      <c r="J57" s="2"/>
      <c r="K57" s="51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customFormat="false" ht="13.5" hidden="false" customHeight="true" outlineLevel="0" collapsed="false">
      <c r="A58" s="45" t="s">
        <v>39</v>
      </c>
      <c r="B58" s="46" t="s">
        <v>61</v>
      </c>
      <c r="C58" s="46"/>
      <c r="D58" s="49" t="n">
        <v>0.2</v>
      </c>
      <c r="E58" s="48" t="n">
        <f aca="false">($E$47+$E$54)*D58</f>
        <v>524.3320448</v>
      </c>
      <c r="F58" s="48" t="n">
        <f aca="false">($F$47+$F$54)*D58</f>
        <v>629.19845376</v>
      </c>
      <c r="G58" s="48" t="n">
        <f aca="false">($G$47+$G$54)*D58</f>
        <v>593.34901814442</v>
      </c>
      <c r="H58" s="48" t="n">
        <f aca="false">($H$47+$H$54)*D58</f>
        <v>656.61457687014</v>
      </c>
      <c r="I58" s="2"/>
      <c r="J58" s="2"/>
      <c r="K58" s="51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customFormat="false" ht="13.5" hidden="false" customHeight="true" outlineLevel="0" collapsed="false">
      <c r="A59" s="45" t="s">
        <v>41</v>
      </c>
      <c r="B59" s="46" t="s">
        <v>62</v>
      </c>
      <c r="C59" s="46"/>
      <c r="D59" s="49" t="n">
        <v>0.025</v>
      </c>
      <c r="E59" s="48" t="n">
        <f aca="false">($E$47+$E$54)*D59</f>
        <v>65.5415056</v>
      </c>
      <c r="F59" s="48" t="n">
        <f aca="false">($F$47+$F$54)*D59</f>
        <v>78.64980672</v>
      </c>
      <c r="G59" s="48" t="n">
        <f aca="false">($G$47+$G$54)*D59</f>
        <v>74.1686272680525</v>
      </c>
      <c r="H59" s="48" t="n">
        <f aca="false">($H$47+$H$54)*D59</f>
        <v>82.0768221087675</v>
      </c>
      <c r="I59" s="2"/>
      <c r="J59" s="2"/>
      <c r="K59" s="51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customFormat="false" ht="13.5" hidden="false" customHeight="true" outlineLevel="0" collapsed="false">
      <c r="A60" s="45" t="s">
        <v>43</v>
      </c>
      <c r="B60" s="46" t="s">
        <v>63</v>
      </c>
      <c r="C60" s="46"/>
      <c r="D60" s="60" t="n">
        <v>0.0196</v>
      </c>
      <c r="E60" s="48" t="n">
        <f aca="false">($E$47+$E$54)*D60</f>
        <v>51.3845403904</v>
      </c>
      <c r="F60" s="48" t="n">
        <f aca="false">($F$47+$F$54)*D60</f>
        <v>61.66144846848</v>
      </c>
      <c r="G60" s="48" t="n">
        <f aca="false">($G$47+$G$54)*D60</f>
        <v>58.1482037781532</v>
      </c>
      <c r="H60" s="48" t="n">
        <f aca="false">($H$47+$H$54)*D60</f>
        <v>64.3482285332737</v>
      </c>
      <c r="I60" s="2"/>
      <c r="J60" s="2"/>
      <c r="K60" s="51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customFormat="false" ht="13.5" hidden="false" customHeight="true" outlineLevel="0" collapsed="false">
      <c r="A61" s="45" t="s">
        <v>45</v>
      </c>
      <c r="B61" s="46" t="s">
        <v>64</v>
      </c>
      <c r="C61" s="46"/>
      <c r="D61" s="49" t="n">
        <v>0.015</v>
      </c>
      <c r="E61" s="48" t="n">
        <f aca="false">($E$47+$E$54)*D61</f>
        <v>39.32490336</v>
      </c>
      <c r="F61" s="48" t="n">
        <f aca="false">($F$47+$F$54)*D61</f>
        <v>47.189884032</v>
      </c>
      <c r="G61" s="48" t="n">
        <f aca="false">($G$47+$G$54)*D61</f>
        <v>44.5011763608315</v>
      </c>
      <c r="H61" s="48" t="n">
        <f aca="false">($H$47+$H$54)*D61</f>
        <v>49.2460932652605</v>
      </c>
      <c r="I61" s="2"/>
      <c r="J61" s="2"/>
      <c r="K61" s="51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customFormat="false" ht="13.5" hidden="false" customHeight="true" outlineLevel="0" collapsed="false">
      <c r="A62" s="45" t="s">
        <v>47</v>
      </c>
      <c r="B62" s="46" t="s">
        <v>65</v>
      </c>
      <c r="C62" s="46"/>
      <c r="D62" s="49" t="n">
        <v>0.01</v>
      </c>
      <c r="E62" s="48" t="n">
        <f aca="false">($E$47+$E$54)*D62</f>
        <v>26.21660224</v>
      </c>
      <c r="F62" s="48" t="n">
        <f aca="false">($F$47+$F$54)*D62</f>
        <v>31.459922688</v>
      </c>
      <c r="G62" s="48" t="n">
        <f aca="false">($G$47+$G$54)*D62</f>
        <v>29.667450907221</v>
      </c>
      <c r="H62" s="48" t="n">
        <f aca="false">($H$47+$H$54)*D62</f>
        <v>32.830728843507</v>
      </c>
      <c r="I62" s="2"/>
      <c r="J62" s="2"/>
      <c r="K62" s="51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customFormat="false" ht="13.5" hidden="false" customHeight="true" outlineLevel="0" collapsed="false">
      <c r="A63" s="45" t="s">
        <v>49</v>
      </c>
      <c r="B63" s="46" t="s">
        <v>66</v>
      </c>
      <c r="C63" s="46"/>
      <c r="D63" s="49" t="n">
        <v>0.006</v>
      </c>
      <c r="E63" s="48" t="n">
        <f aca="false">($E$47+$E$54)*D63</f>
        <v>15.729961344</v>
      </c>
      <c r="F63" s="48" t="n">
        <f aca="false">($F$47+$F$54)*D63</f>
        <v>18.8759536128</v>
      </c>
      <c r="G63" s="48" t="n">
        <f aca="false">($G$47+$G$54)*D63</f>
        <v>17.8004705443326</v>
      </c>
      <c r="H63" s="48" t="n">
        <f aca="false">($H$47+$H$54)*D63</f>
        <v>19.6984373061042</v>
      </c>
      <c r="I63" s="2"/>
      <c r="J63" s="2"/>
      <c r="K63" s="51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customFormat="false" ht="13.5" hidden="false" customHeight="true" outlineLevel="0" collapsed="false">
      <c r="A64" s="45" t="s">
        <v>67</v>
      </c>
      <c r="B64" s="46" t="s">
        <v>68</v>
      </c>
      <c r="C64" s="46"/>
      <c r="D64" s="49" t="n">
        <v>0.002</v>
      </c>
      <c r="E64" s="48" t="n">
        <f aca="false">($E$47+$E$54)*D64</f>
        <v>5.243320448</v>
      </c>
      <c r="F64" s="48" t="n">
        <f aca="false">($F$47+$F$54)*D64</f>
        <v>6.2919845376</v>
      </c>
      <c r="G64" s="48" t="n">
        <f aca="false">($G$47+$G$54)*D64</f>
        <v>5.9334901814442</v>
      </c>
      <c r="H64" s="48" t="n">
        <f aca="false">($H$47+$H$54)*D64</f>
        <v>6.5661457687014</v>
      </c>
      <c r="I64" s="2"/>
      <c r="J64" s="2"/>
      <c r="K64" s="51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customFormat="false" ht="13.5" hidden="false" customHeight="true" outlineLevel="0" collapsed="false">
      <c r="A65" s="45" t="s">
        <v>69</v>
      </c>
      <c r="B65" s="46" t="s">
        <v>70</v>
      </c>
      <c r="C65" s="46"/>
      <c r="D65" s="49" t="n">
        <v>0.08</v>
      </c>
      <c r="E65" s="48" t="n">
        <f aca="false">($E$47+$E$54)*D65</f>
        <v>209.73281792</v>
      </c>
      <c r="F65" s="48" t="n">
        <f aca="false">($F$47+$F$54)*D65</f>
        <v>251.679381504</v>
      </c>
      <c r="G65" s="48" t="n">
        <f aca="false">($G$47+$G$54)*D65</f>
        <v>237.339607257768</v>
      </c>
      <c r="H65" s="48" t="n">
        <f aca="false">($H$47+$H$54)*D65</f>
        <v>262.645830748056</v>
      </c>
      <c r="I65" s="2"/>
      <c r="J65" s="2"/>
      <c r="K65" s="51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customFormat="false" ht="13.5" hidden="false" customHeight="true" outlineLevel="0" collapsed="false">
      <c r="A66" s="54"/>
      <c r="B66" s="42" t="s">
        <v>51</v>
      </c>
      <c r="C66" s="42"/>
      <c r="D66" s="61" t="n">
        <f aca="false">SUM(D58:D65)</f>
        <v>0.3576</v>
      </c>
      <c r="E66" s="53" t="n">
        <f aca="false">SUM(E58:E65)</f>
        <v>937.5056961024</v>
      </c>
      <c r="F66" s="53" t="n">
        <f aca="false">SUM(F58:F65)</f>
        <v>1125.00683532288</v>
      </c>
      <c r="G66" s="53" t="n">
        <f aca="false">SUM(G58:G65)</f>
        <v>1060.90804444222</v>
      </c>
      <c r="H66" s="53" t="n">
        <f aca="false">SUM(H58:H65)</f>
        <v>1174.02686344381</v>
      </c>
      <c r="I66" s="2"/>
      <c r="J66" s="2"/>
      <c r="K66" s="51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customFormat="false" ht="13.5" hidden="false" customHeight="true" outlineLevel="0" collapsed="false">
      <c r="A67" s="4"/>
      <c r="B67" s="5"/>
      <c r="C67" s="5"/>
      <c r="D67" s="5"/>
      <c r="E67" s="62"/>
      <c r="F67" s="62"/>
      <c r="G67" s="62"/>
      <c r="H67" s="62"/>
      <c r="I67" s="2"/>
      <c r="J67" s="2"/>
      <c r="K67" s="51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customFormat="false" ht="13.5" hidden="false" customHeight="true" outlineLevel="0" collapsed="false">
      <c r="A68" s="4"/>
      <c r="B68" s="5" t="s">
        <v>71</v>
      </c>
      <c r="C68" s="5"/>
      <c r="D68" s="5"/>
      <c r="E68" s="6"/>
      <c r="F68" s="6"/>
      <c r="G68" s="6"/>
      <c r="H68" s="6"/>
      <c r="I68" s="2"/>
      <c r="J68" s="2"/>
      <c r="K68" s="51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customFormat="false" ht="13.5" hidden="false" customHeight="true" outlineLevel="0" collapsed="false">
      <c r="A69" s="41" t="s">
        <v>72</v>
      </c>
      <c r="B69" s="42" t="s">
        <v>73</v>
      </c>
      <c r="C69" s="42"/>
      <c r="D69" s="43" t="s">
        <v>37</v>
      </c>
      <c r="E69" s="41" t="s">
        <v>38</v>
      </c>
      <c r="F69" s="41" t="s">
        <v>38</v>
      </c>
      <c r="G69" s="41" t="s">
        <v>38</v>
      </c>
      <c r="H69" s="41" t="s">
        <v>38</v>
      </c>
      <c r="I69" s="2"/>
      <c r="J69" s="2"/>
      <c r="K69" s="51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customFormat="false" ht="13.5" hidden="false" customHeight="true" outlineLevel="0" collapsed="false">
      <c r="A70" s="45" t="s">
        <v>39</v>
      </c>
      <c r="B70" s="121" t="s">
        <v>232</v>
      </c>
      <c r="C70" s="46"/>
      <c r="D70" s="64" t="n">
        <f aca="false">E29</f>
        <v>4.5</v>
      </c>
      <c r="E70" s="48" t="n">
        <f aca="false">IF($E29=0,0,(($E27*2)*$E29)-(E40*0.06))</f>
        <v>102.3024</v>
      </c>
      <c r="F70" s="48" t="n">
        <f aca="false">IF($E29=0,0,(($E27*2)*$E29)-(F40*0.06))</f>
        <v>102.3024</v>
      </c>
      <c r="G70" s="48" t="n">
        <f aca="false">IF($E29=0,0,(($E27*2)*$E29)-(G40*0.06))</f>
        <v>102.3024</v>
      </c>
      <c r="H70" s="48" t="n">
        <f aca="false">IF($E29=0,0,(($E27*2)*$E29)-(H40*0.06))</f>
        <v>102.3024</v>
      </c>
      <c r="I70" s="2"/>
      <c r="J70" s="2"/>
      <c r="K70" s="51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customFormat="false" ht="13.5" hidden="false" customHeight="true" outlineLevel="0" collapsed="false">
      <c r="A71" s="45" t="s">
        <v>41</v>
      </c>
      <c r="B71" s="46" t="s">
        <v>233</v>
      </c>
      <c r="C71" s="46"/>
      <c r="D71" s="135"/>
      <c r="E71" s="48" t="n">
        <f aca="false">((18.54*22)+(22.55*4))-(((18.54*22)+(22.55*4))*1%)</f>
        <v>493.0992</v>
      </c>
      <c r="F71" s="48" t="n">
        <f aca="false">((18.54*22)+(22.55*4))-(((18.54*22)+(22.55*4))*1%)</f>
        <v>493.0992</v>
      </c>
      <c r="G71" s="48" t="n">
        <f aca="false">((18.54*22)+(22.55*4))-(((18.54*22)+(22.55*4))*1%)</f>
        <v>493.0992</v>
      </c>
      <c r="H71" s="48" t="n">
        <f aca="false">((18.54*22)+(22.55*4))-(((18.54*22)+(22.55*4))*1%)</f>
        <v>493.0992</v>
      </c>
      <c r="I71" s="2"/>
      <c r="J71" s="2"/>
      <c r="K71" s="51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customFormat="false" ht="13.5" hidden="false" customHeight="true" outlineLevel="0" collapsed="false">
      <c r="A72" s="45" t="s">
        <v>43</v>
      </c>
      <c r="B72" s="46" t="s">
        <v>76</v>
      </c>
      <c r="C72" s="46"/>
      <c r="D72" s="71" t="n">
        <v>11</v>
      </c>
      <c r="E72" s="48" t="n">
        <f aca="false">D72</f>
        <v>11</v>
      </c>
      <c r="F72" s="48" t="n">
        <f aca="false">D72</f>
        <v>11</v>
      </c>
      <c r="G72" s="48" t="n">
        <f aca="false">D72</f>
        <v>11</v>
      </c>
      <c r="H72" s="48" t="n">
        <f aca="false">D72</f>
        <v>11</v>
      </c>
      <c r="I72" s="2"/>
      <c r="J72" s="2"/>
      <c r="K72" s="51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customFormat="false" ht="13.5" hidden="false" customHeight="true" outlineLevel="0" collapsed="false">
      <c r="A73" s="45" t="s">
        <v>45</v>
      </c>
      <c r="B73" s="46" t="s">
        <v>77</v>
      </c>
      <c r="C73" s="46"/>
      <c r="D73" s="72" t="n">
        <v>0</v>
      </c>
      <c r="E73" s="48" t="n">
        <f aca="false">D73</f>
        <v>0</v>
      </c>
      <c r="F73" s="48" t="n">
        <f aca="false">D73</f>
        <v>0</v>
      </c>
      <c r="G73" s="48" t="n">
        <f aca="false">D73</f>
        <v>0</v>
      </c>
      <c r="H73" s="48" t="n">
        <f aca="false">D73</f>
        <v>0</v>
      </c>
      <c r="I73" s="2"/>
      <c r="J73" s="2"/>
      <c r="K73" s="51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customFormat="false" ht="13.5" hidden="false" customHeight="true" outlineLevel="0" collapsed="false">
      <c r="A74" s="45" t="s">
        <v>47</v>
      </c>
      <c r="B74" s="46" t="s">
        <v>78</v>
      </c>
      <c r="C74" s="46"/>
      <c r="D74" s="49" t="n">
        <v>0.07</v>
      </c>
      <c r="E74" s="48" t="n">
        <f aca="false">E47*D74</f>
        <v>153.6472</v>
      </c>
      <c r="F74" s="48" t="n">
        <f aca="false">F47*D74</f>
        <v>184.37664</v>
      </c>
      <c r="G74" s="48" t="n">
        <f aca="false">G47*D74</f>
        <v>173.8715307</v>
      </c>
      <c r="H74" s="48" t="n">
        <f aca="false">H47*D74</f>
        <v>192.4105006</v>
      </c>
      <c r="I74" s="2"/>
      <c r="J74" s="2"/>
      <c r="K74" s="51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customFormat="false" ht="13.5" hidden="false" customHeight="true" outlineLevel="0" collapsed="false">
      <c r="A75" s="45" t="s">
        <v>49</v>
      </c>
      <c r="B75" s="46" t="s">
        <v>234</v>
      </c>
      <c r="C75" s="46"/>
      <c r="D75" s="49" t="n">
        <v>0</v>
      </c>
      <c r="E75" s="48" t="n">
        <f aca="false">(E40/220)*4*1.5</f>
        <v>59.8625454545455</v>
      </c>
      <c r="F75" s="48" t="n">
        <f aca="false">(F40/220)*4*1.5</f>
        <v>59.8625454545455</v>
      </c>
      <c r="G75" s="48" t="n">
        <f aca="false">(G40/220)*4*1.5</f>
        <v>59.8625454545455</v>
      </c>
      <c r="H75" s="48" t="n">
        <f aca="false">(H40/220)*4*1.5</f>
        <v>59.8625454545455</v>
      </c>
      <c r="I75" s="2"/>
      <c r="J75" s="2"/>
      <c r="K75" s="51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customFormat="false" ht="13.5" hidden="false" customHeight="true" outlineLevel="0" collapsed="false">
      <c r="A76" s="54"/>
      <c r="B76" s="42" t="s">
        <v>51</v>
      </c>
      <c r="C76" s="42"/>
      <c r="D76" s="52"/>
      <c r="E76" s="53" t="n">
        <f aca="false">SUM(E70:E74)</f>
        <v>760.0488</v>
      </c>
      <c r="F76" s="53" t="n">
        <f aca="false">SUM(F70:F75)</f>
        <v>850.640785454546</v>
      </c>
      <c r="G76" s="53" t="n">
        <f aca="false">SUM(G70:G75)</f>
        <v>840.135676154545</v>
      </c>
      <c r="H76" s="53" t="n">
        <f aca="false">SUM(H70:H75)</f>
        <v>858.674646054546</v>
      </c>
      <c r="I76" s="2"/>
      <c r="J76" s="2"/>
      <c r="K76" s="51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customFormat="false" ht="13.5" hidden="false" customHeight="true" outlineLevel="0" collapsed="false">
      <c r="A77" s="4"/>
      <c r="B77" s="5"/>
      <c r="C77" s="5"/>
      <c r="D77" s="5"/>
      <c r="E77" s="6"/>
      <c r="F77" s="6"/>
      <c r="G77" s="6"/>
      <c r="H77" s="6"/>
      <c r="I77" s="2"/>
      <c r="J77" s="2"/>
      <c r="K77" s="51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customFormat="false" ht="13.5" hidden="false" customHeight="true" outlineLevel="0" collapsed="false">
      <c r="A78" s="5"/>
      <c r="B78" s="5" t="s">
        <v>80</v>
      </c>
      <c r="C78" s="5"/>
      <c r="D78" s="5"/>
      <c r="E78" s="5"/>
      <c r="F78" s="5"/>
      <c r="G78" s="5"/>
      <c r="H78" s="5"/>
      <c r="I78" s="2"/>
      <c r="J78" s="2"/>
      <c r="K78" s="51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customFormat="false" ht="13.5" hidden="false" customHeight="true" outlineLevel="0" collapsed="false">
      <c r="A79" s="41" t="n">
        <v>2</v>
      </c>
      <c r="B79" s="42" t="s">
        <v>81</v>
      </c>
      <c r="C79" s="42"/>
      <c r="D79" s="43" t="s">
        <v>37</v>
      </c>
      <c r="E79" s="44" t="s">
        <v>38</v>
      </c>
      <c r="F79" s="44" t="s">
        <v>38</v>
      </c>
      <c r="G79" s="44" t="s">
        <v>38</v>
      </c>
      <c r="H79" s="44" t="s">
        <v>38</v>
      </c>
      <c r="I79" s="2"/>
      <c r="J79" s="2"/>
      <c r="K79" s="51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customFormat="false" ht="13.5" hidden="false" customHeight="true" outlineLevel="0" collapsed="false">
      <c r="A80" s="45" t="s">
        <v>54</v>
      </c>
      <c r="B80" s="46" t="s">
        <v>55</v>
      </c>
      <c r="C80" s="46"/>
      <c r="D80" s="47"/>
      <c r="E80" s="48" t="n">
        <f aca="false">E54</f>
        <v>426.700224</v>
      </c>
      <c r="F80" s="48" t="n">
        <f aca="false">F54</f>
        <v>512.0402688</v>
      </c>
      <c r="G80" s="48" t="n">
        <f aca="false">G54</f>
        <v>482.8660797221</v>
      </c>
      <c r="H80" s="48" t="n">
        <f aca="false">H54</f>
        <v>534.3514473507</v>
      </c>
      <c r="I80" s="2"/>
      <c r="J80" s="2"/>
      <c r="K80" s="51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customFormat="false" ht="13.5" hidden="false" customHeight="true" outlineLevel="0" collapsed="false">
      <c r="A81" s="45" t="s">
        <v>59</v>
      </c>
      <c r="B81" s="46" t="s">
        <v>60</v>
      </c>
      <c r="C81" s="46"/>
      <c r="D81" s="47"/>
      <c r="E81" s="48" t="n">
        <f aca="false">E66</f>
        <v>937.5056961024</v>
      </c>
      <c r="F81" s="48" t="n">
        <f aca="false">F66</f>
        <v>1125.00683532288</v>
      </c>
      <c r="G81" s="48" t="n">
        <f aca="false">G66</f>
        <v>1060.90804444222</v>
      </c>
      <c r="H81" s="48" t="n">
        <f aca="false">H66</f>
        <v>1174.02686344381</v>
      </c>
      <c r="I81" s="2"/>
      <c r="J81" s="2"/>
      <c r="K81" s="51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customFormat="false" ht="13.5" hidden="false" customHeight="true" outlineLevel="0" collapsed="false">
      <c r="A82" s="45" t="s">
        <v>72</v>
      </c>
      <c r="B82" s="46" t="s">
        <v>73</v>
      </c>
      <c r="C82" s="46"/>
      <c r="D82" s="47"/>
      <c r="E82" s="48" t="n">
        <f aca="false">E76</f>
        <v>760.0488</v>
      </c>
      <c r="F82" s="48" t="n">
        <f aca="false">F76</f>
        <v>850.640785454546</v>
      </c>
      <c r="G82" s="48" t="n">
        <f aca="false">G76</f>
        <v>840.135676154545</v>
      </c>
      <c r="H82" s="48" t="n">
        <f aca="false">H76</f>
        <v>858.674646054546</v>
      </c>
      <c r="I82" s="2"/>
      <c r="J82" s="2"/>
      <c r="K82" s="51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customFormat="false" ht="13.5" hidden="false" customHeight="true" outlineLevel="0" collapsed="false">
      <c r="A83" s="77"/>
      <c r="B83" s="42" t="s">
        <v>51</v>
      </c>
      <c r="C83" s="42"/>
      <c r="D83" s="59"/>
      <c r="E83" s="53" t="n">
        <f aca="false">SUM(E80:E82)</f>
        <v>2124.2547201024</v>
      </c>
      <c r="F83" s="53" t="n">
        <f aca="false">SUM(F80:F82)</f>
        <v>2487.68788957743</v>
      </c>
      <c r="G83" s="53" t="n">
        <f aca="false">SUM(G80:G82)</f>
        <v>2383.90980031887</v>
      </c>
      <c r="H83" s="53" t="n">
        <f aca="false">SUM(H80:H82)</f>
        <v>2567.05295684906</v>
      </c>
      <c r="I83" s="2"/>
      <c r="J83" s="2"/>
      <c r="K83" s="51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customFormat="false" ht="13.5" hidden="false" customHeight="true" outlineLevel="0" collapsed="false">
      <c r="A84" s="5"/>
      <c r="B84" s="5"/>
      <c r="C84" s="5"/>
      <c r="D84" s="5"/>
      <c r="E84" s="5"/>
      <c r="F84" s="5"/>
      <c r="G84" s="5"/>
      <c r="H84" s="5"/>
      <c r="I84" s="2"/>
      <c r="J84" s="2"/>
      <c r="K84" s="51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customFormat="false" ht="13.5" hidden="false" customHeight="true" outlineLevel="0" collapsed="false">
      <c r="A85" s="4"/>
      <c r="B85" s="5" t="s">
        <v>82</v>
      </c>
      <c r="C85" s="5"/>
      <c r="D85" s="6"/>
      <c r="E85" s="7"/>
      <c r="F85" s="7"/>
      <c r="G85" s="7"/>
      <c r="H85" s="7"/>
      <c r="I85" s="2"/>
      <c r="J85" s="2"/>
      <c r="K85" s="51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customFormat="false" ht="13.5" hidden="false" customHeight="true" outlineLevel="0" collapsed="false">
      <c r="A86" s="41" t="n">
        <v>3</v>
      </c>
      <c r="B86" s="42" t="s">
        <v>83</v>
      </c>
      <c r="C86" s="42"/>
      <c r="D86" s="43" t="s">
        <v>37</v>
      </c>
      <c r="E86" s="41" t="s">
        <v>38</v>
      </c>
      <c r="F86" s="41" t="s">
        <v>38</v>
      </c>
      <c r="G86" s="41" t="s">
        <v>38</v>
      </c>
      <c r="H86" s="41" t="s">
        <v>38</v>
      </c>
      <c r="I86" s="2"/>
      <c r="J86" s="2"/>
      <c r="K86" s="51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customFormat="false" ht="13.5" hidden="false" customHeight="true" outlineLevel="0" collapsed="false">
      <c r="A87" s="55" t="s">
        <v>39</v>
      </c>
      <c r="B87" s="46" t="s">
        <v>84</v>
      </c>
      <c r="C87" s="46"/>
      <c r="D87" s="49" t="n">
        <v>0.0042</v>
      </c>
      <c r="E87" s="48" t="n">
        <f aca="false">(E$47+E$54)*$D87</f>
        <v>11.0109729408</v>
      </c>
      <c r="F87" s="48" t="n">
        <f aca="false">(F$47+F$54)*$D87</f>
        <v>13.21316752896</v>
      </c>
      <c r="G87" s="48" t="n">
        <f aca="false">(G$47+G$54)*$D87</f>
        <v>12.4603293810328</v>
      </c>
      <c r="H87" s="48" t="n">
        <f aca="false">(H$47+H$54)*$D87</f>
        <v>13.7889061142729</v>
      </c>
      <c r="I87" s="2"/>
      <c r="J87" s="2"/>
      <c r="K87" s="51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customFormat="false" ht="13.5" hidden="false" customHeight="true" outlineLevel="0" collapsed="false">
      <c r="A88" s="55" t="s">
        <v>41</v>
      </c>
      <c r="B88" s="46" t="s">
        <v>85</v>
      </c>
      <c r="C88" s="46"/>
      <c r="D88" s="49" t="n">
        <v>0.000333</v>
      </c>
      <c r="E88" s="48" t="n">
        <f aca="false">(E$47+E$54)*$D88</f>
        <v>0.873012854592</v>
      </c>
      <c r="F88" s="48" t="n">
        <f aca="false">(F$47+F$54)*$D88</f>
        <v>1.0476154255104</v>
      </c>
      <c r="G88" s="48" t="n">
        <f aca="false">(G$47+G$54)*$D88</f>
        <v>0.987926115210459</v>
      </c>
      <c r="H88" s="48" t="n">
        <f aca="false">(H$47+H$54)*$D88</f>
        <v>1.09326327048878</v>
      </c>
      <c r="I88" s="2"/>
      <c r="J88" s="2"/>
      <c r="K88" s="51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customFormat="false" ht="13.5" hidden="false" customHeight="true" outlineLevel="0" collapsed="false">
      <c r="A89" s="55" t="s">
        <v>43</v>
      </c>
      <c r="B89" s="78" t="s">
        <v>86</v>
      </c>
      <c r="C89" s="78"/>
      <c r="D89" s="49" t="n">
        <v>0.02</v>
      </c>
      <c r="E89" s="48" t="n">
        <f aca="false">(E$47+E$54)*$D89</f>
        <v>52.43320448</v>
      </c>
      <c r="F89" s="48" t="n">
        <f aca="false">(F$47+F$54)*$D89</f>
        <v>62.919845376</v>
      </c>
      <c r="G89" s="48" t="n">
        <f aca="false">(G$47+G$54)*$D89</f>
        <v>59.334901814442</v>
      </c>
      <c r="H89" s="48" t="n">
        <f aca="false">(H$47+H$54)*$D89</f>
        <v>65.661457687014</v>
      </c>
      <c r="I89" s="2"/>
      <c r="J89" s="2"/>
      <c r="K89" s="51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customFormat="false" ht="13.5" hidden="false" customHeight="true" outlineLevel="0" collapsed="false">
      <c r="A90" s="55" t="s">
        <v>45</v>
      </c>
      <c r="B90" s="46" t="s">
        <v>87</v>
      </c>
      <c r="C90" s="46"/>
      <c r="D90" s="49" t="n">
        <v>0.0194</v>
      </c>
      <c r="E90" s="48" t="n">
        <f aca="false">(E$47+E$54)*$D90</f>
        <v>50.8602083456</v>
      </c>
      <c r="F90" s="48" t="n">
        <f aca="false">(F$47+F$54)*$D90</f>
        <v>61.03225001472</v>
      </c>
      <c r="G90" s="48" t="n">
        <f aca="false">(G$47+G$54)*$D90</f>
        <v>57.5548547600087</v>
      </c>
      <c r="H90" s="48" t="n">
        <f aca="false">(H$47+H$54)*$D90</f>
        <v>63.6916139564036</v>
      </c>
      <c r="I90" s="2"/>
      <c r="J90" s="2"/>
      <c r="K90" s="51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customFormat="false" ht="13.5" hidden="false" customHeight="true" outlineLevel="0" collapsed="false">
      <c r="A91" s="55" t="s">
        <v>47</v>
      </c>
      <c r="B91" s="79" t="s">
        <v>88</v>
      </c>
      <c r="C91" s="46"/>
      <c r="D91" s="80" t="n">
        <f aca="false">D90*D66</f>
        <v>0.00693744</v>
      </c>
      <c r="E91" s="48" t="n">
        <f aca="false">(E$47+E$54)*$D91</f>
        <v>18.1876105043866</v>
      </c>
      <c r="F91" s="48" t="n">
        <f aca="false">(F$47+F$54)*$D91</f>
        <v>21.8251326052639</v>
      </c>
      <c r="G91" s="48" t="n">
        <f aca="false">(G$47+G$54)*$D91</f>
        <v>20.5816160621791</v>
      </c>
      <c r="H91" s="48" t="n">
        <f aca="false">(H$47+H$54)*$D91</f>
        <v>22.7761211508099</v>
      </c>
      <c r="I91" s="2"/>
      <c r="J91" s="2"/>
      <c r="K91" s="51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customFormat="false" ht="13.5" hidden="false" customHeight="true" outlineLevel="0" collapsed="false">
      <c r="A92" s="55" t="s">
        <v>49</v>
      </c>
      <c r="B92" s="46" t="s">
        <v>89</v>
      </c>
      <c r="C92" s="46"/>
      <c r="D92" s="49" t="n">
        <v>0.02</v>
      </c>
      <c r="E92" s="48" t="n">
        <f aca="false">(E$47+E$54)*$D92</f>
        <v>52.43320448</v>
      </c>
      <c r="F92" s="48" t="n">
        <f aca="false">(F$47+F$54)*$D92</f>
        <v>62.919845376</v>
      </c>
      <c r="G92" s="48" t="n">
        <f aca="false">(G$47+G$54)*$D92</f>
        <v>59.334901814442</v>
      </c>
      <c r="H92" s="48" t="n">
        <f aca="false">(H$47+H$54)*$D92</f>
        <v>65.661457687014</v>
      </c>
      <c r="I92" s="2"/>
      <c r="J92" s="2"/>
      <c r="K92" s="51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customFormat="false" ht="13.5" hidden="false" customHeight="true" outlineLevel="0" collapsed="false">
      <c r="A93" s="41"/>
      <c r="B93" s="42" t="s">
        <v>51</v>
      </c>
      <c r="C93" s="42"/>
      <c r="D93" s="61" t="n">
        <f aca="false">SUM(D87:D92)</f>
        <v>0.07087044</v>
      </c>
      <c r="E93" s="81" t="n">
        <f aca="false">SUM(E87:E92)</f>
        <v>185.798213605379</v>
      </c>
      <c r="F93" s="81" t="n">
        <f aca="false">SUM(F87:F92)</f>
        <v>222.957856326454</v>
      </c>
      <c r="G93" s="81" t="n">
        <f aca="false">SUM(G87:G92)</f>
        <v>210.254529947315</v>
      </c>
      <c r="H93" s="81" t="n">
        <f aca="false">SUM(H87:H92)</f>
        <v>232.672819866003</v>
      </c>
      <c r="I93" s="2"/>
      <c r="J93" s="2"/>
      <c r="K93" s="51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customFormat="false" ht="13.5" hidden="false" customHeight="true" outlineLevel="0" collapsed="false">
      <c r="A94" s="5"/>
      <c r="B94" s="5"/>
      <c r="C94" s="5"/>
      <c r="D94" s="5"/>
      <c r="E94" s="5"/>
      <c r="F94" s="5"/>
      <c r="G94" s="5"/>
      <c r="H94" s="5"/>
      <c r="I94" s="2"/>
      <c r="J94" s="2"/>
      <c r="K94" s="51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customFormat="false" ht="13.5" hidden="false" customHeight="true" outlineLevel="0" collapsed="false">
      <c r="A95" s="5"/>
      <c r="B95" s="5" t="s">
        <v>90</v>
      </c>
      <c r="C95" s="5"/>
      <c r="D95" s="5"/>
      <c r="E95" s="5"/>
      <c r="F95" s="5"/>
      <c r="G95" s="5"/>
      <c r="H95" s="5"/>
      <c r="I95" s="2"/>
      <c r="J95" s="2"/>
      <c r="K95" s="51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customFormat="false" ht="13.5" hidden="false" customHeight="true" outlineLevel="0" collapsed="false">
      <c r="A96" s="5"/>
      <c r="B96" s="5" t="s">
        <v>91</v>
      </c>
      <c r="C96" s="5"/>
      <c r="D96" s="5"/>
      <c r="E96" s="5"/>
      <c r="F96" s="5"/>
      <c r="G96" s="5"/>
      <c r="H96" s="5"/>
      <c r="I96" s="2"/>
      <c r="J96" s="2"/>
      <c r="K96" s="51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customFormat="false" ht="13.5" hidden="false" customHeight="true" outlineLevel="0" collapsed="false">
      <c r="A97" s="82" t="s">
        <v>92</v>
      </c>
      <c r="B97" s="42" t="s">
        <v>93</v>
      </c>
      <c r="C97" s="42"/>
      <c r="D97" s="43" t="s">
        <v>37</v>
      </c>
      <c r="E97" s="83" t="s">
        <v>38</v>
      </c>
      <c r="F97" s="83" t="s">
        <v>38</v>
      </c>
      <c r="G97" s="83" t="s">
        <v>38</v>
      </c>
      <c r="H97" s="83" t="s">
        <v>38</v>
      </c>
      <c r="I97" s="2"/>
      <c r="J97" s="2"/>
      <c r="K97" s="51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customFormat="false" ht="13.5" hidden="false" customHeight="true" outlineLevel="0" collapsed="false">
      <c r="A98" s="55" t="s">
        <v>39</v>
      </c>
      <c r="B98" s="46" t="s">
        <v>94</v>
      </c>
      <c r="C98" s="46"/>
      <c r="D98" s="49" t="n">
        <v>0.0162</v>
      </c>
      <c r="E98" s="48" t="n">
        <f aca="false">E47*D98</f>
        <v>35.558352</v>
      </c>
      <c r="F98" s="48" t="n">
        <f aca="false">F47*D98</f>
        <v>42.6700224</v>
      </c>
      <c r="G98" s="48" t="n">
        <f aca="false">G47*D98</f>
        <v>40.23883997</v>
      </c>
      <c r="H98" s="48" t="n">
        <f aca="false">H47*D98</f>
        <v>44.52928728</v>
      </c>
      <c r="I98" s="2"/>
      <c r="J98" s="136"/>
      <c r="K98" s="51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customFormat="false" ht="13.5" hidden="false" customHeight="true" outlineLevel="0" collapsed="false">
      <c r="A99" s="55" t="s">
        <v>41</v>
      </c>
      <c r="B99" s="46" t="s">
        <v>95</v>
      </c>
      <c r="C99" s="46"/>
      <c r="D99" s="49" t="n">
        <v>0.0167</v>
      </c>
      <c r="E99" s="48" t="n">
        <f aca="false">E47*D99</f>
        <v>36.655832</v>
      </c>
      <c r="F99" s="48" t="n">
        <f aca="false">F47*D99</f>
        <v>43.9869984</v>
      </c>
      <c r="G99" s="48" t="n">
        <f aca="false">G47*D99</f>
        <v>41.48077948</v>
      </c>
      <c r="H99" s="48" t="n">
        <f aca="false">H47*D99</f>
        <v>45.903648</v>
      </c>
      <c r="I99" s="2"/>
      <c r="J99" s="2"/>
      <c r="K99" s="51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customFormat="false" ht="13.5" hidden="false" customHeight="true" outlineLevel="0" collapsed="false">
      <c r="A100" s="55" t="s">
        <v>43</v>
      </c>
      <c r="B100" s="46" t="s">
        <v>96</v>
      </c>
      <c r="C100" s="46"/>
      <c r="D100" s="49" t="n">
        <v>0.0002</v>
      </c>
      <c r="E100" s="48" t="n">
        <f aca="false">E47*D100</f>
        <v>0.438992</v>
      </c>
      <c r="F100" s="48" t="n">
        <f aca="false">F47*D100</f>
        <v>0.5267904</v>
      </c>
      <c r="G100" s="48" t="n">
        <f aca="false">G47*D100</f>
        <v>0.4967758021</v>
      </c>
      <c r="H100" s="48" t="n">
        <f aca="false">H47*D100</f>
        <v>0.5497442874</v>
      </c>
      <c r="I100" s="2"/>
      <c r="J100" s="2"/>
      <c r="K100" s="51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customFormat="false" ht="13.5" hidden="false" customHeight="true" outlineLevel="0" collapsed="false">
      <c r="A101" s="55" t="s">
        <v>45</v>
      </c>
      <c r="B101" s="46" t="s">
        <v>97</v>
      </c>
      <c r="C101" s="46"/>
      <c r="D101" s="49" t="n">
        <v>0.0003</v>
      </c>
      <c r="E101" s="48" t="n">
        <f aca="false">E47*D101</f>
        <v>0.658488</v>
      </c>
      <c r="F101" s="48" t="n">
        <f aca="false">F47*D101</f>
        <v>0.7901856</v>
      </c>
      <c r="G101" s="48" t="n">
        <f aca="false">G47*D101</f>
        <v>0.7451637032</v>
      </c>
      <c r="H101" s="48" t="n">
        <f aca="false">H47*D101</f>
        <v>0.8246164311</v>
      </c>
      <c r="I101" s="2"/>
      <c r="J101" s="2"/>
      <c r="K101" s="51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customFormat="false" ht="13.5" hidden="false" customHeight="true" outlineLevel="0" collapsed="false">
      <c r="A102" s="55" t="s">
        <v>47</v>
      </c>
      <c r="B102" s="46" t="s">
        <v>98</v>
      </c>
      <c r="C102" s="46"/>
      <c r="D102" s="49" t="n">
        <v>0.0007</v>
      </c>
      <c r="E102" s="48" t="n">
        <f aca="false">E47*D102</f>
        <v>1.536472</v>
      </c>
      <c r="F102" s="48" t="n">
        <f aca="false">F47*D102</f>
        <v>1.8437664</v>
      </c>
      <c r="G102" s="48" t="n">
        <f aca="false">G47*D102</f>
        <v>1.738715307</v>
      </c>
      <c r="H102" s="48" t="n">
        <f aca="false">H47*D102</f>
        <v>1.924105006</v>
      </c>
      <c r="I102" s="2"/>
      <c r="J102" s="2"/>
      <c r="K102" s="51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customFormat="false" ht="13.5" hidden="false" customHeight="true" outlineLevel="0" collapsed="false">
      <c r="A103" s="55" t="s">
        <v>49</v>
      </c>
      <c r="B103" s="46" t="s">
        <v>99</v>
      </c>
      <c r="C103" s="46"/>
      <c r="D103" s="49" t="n">
        <v>0</v>
      </c>
      <c r="E103" s="48" t="n">
        <f aca="false">E47*D103</f>
        <v>0</v>
      </c>
      <c r="F103" s="48" t="n">
        <f aca="false">F47*D103</f>
        <v>0</v>
      </c>
      <c r="G103" s="48" t="n">
        <f aca="false">G47*D103</f>
        <v>0</v>
      </c>
      <c r="H103" s="48" t="n">
        <f aca="false">H47*E103</f>
        <v>0</v>
      </c>
      <c r="I103" s="2"/>
      <c r="J103" s="2"/>
      <c r="K103" s="51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customFormat="false" ht="13.5" hidden="false" customHeight="true" outlineLevel="0" collapsed="false">
      <c r="A104" s="54"/>
      <c r="B104" s="42" t="s">
        <v>51</v>
      </c>
      <c r="C104" s="42"/>
      <c r="D104" s="61" t="n">
        <f aca="false">SUM(D96:D103)</f>
        <v>0.0341</v>
      </c>
      <c r="E104" s="81" t="n">
        <f aca="false">SUM(E98:E103)</f>
        <v>74.848136</v>
      </c>
      <c r="F104" s="81" t="n">
        <f aca="false">SUM(F98:F103)</f>
        <v>89.8177632</v>
      </c>
      <c r="G104" s="81" t="n">
        <f aca="false">SUM(G98:G103)</f>
        <v>84.7002742623</v>
      </c>
      <c r="H104" s="81" t="n">
        <f aca="false">SUM(H98:H103)</f>
        <v>93.7314010045</v>
      </c>
      <c r="I104" s="2"/>
      <c r="J104" s="2"/>
      <c r="K104" s="51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customFormat="false" ht="13.5" hidden="false" customHeight="true" outlineLevel="0" collapsed="false">
      <c r="A105" s="5"/>
      <c r="B105" s="5"/>
      <c r="C105" s="5"/>
      <c r="D105" s="5"/>
      <c r="E105" s="5"/>
      <c r="F105" s="5"/>
      <c r="G105" s="5"/>
      <c r="H105" s="5"/>
      <c r="I105" s="2"/>
      <c r="J105" s="2"/>
      <c r="K105" s="51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customFormat="false" ht="13.5" hidden="false" customHeight="true" outlineLevel="0" collapsed="false">
      <c r="A106" s="4"/>
      <c r="B106" s="84" t="s">
        <v>100</v>
      </c>
      <c r="C106" s="84"/>
      <c r="D106" s="6"/>
      <c r="E106" s="5"/>
      <c r="F106" s="5"/>
      <c r="G106" s="5"/>
      <c r="H106" s="5"/>
      <c r="I106" s="2"/>
      <c r="J106" s="2"/>
      <c r="K106" s="51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customFormat="false" ht="13.5" hidden="false" customHeight="true" outlineLevel="0" collapsed="false">
      <c r="A107" s="41" t="s">
        <v>101</v>
      </c>
      <c r="B107" s="42" t="s">
        <v>102</v>
      </c>
      <c r="C107" s="42"/>
      <c r="D107" s="43" t="s">
        <v>37</v>
      </c>
      <c r="E107" s="41" t="s">
        <v>38</v>
      </c>
      <c r="F107" s="41" t="s">
        <v>38</v>
      </c>
      <c r="G107" s="41" t="s">
        <v>38</v>
      </c>
      <c r="H107" s="41" t="s">
        <v>38</v>
      </c>
      <c r="I107" s="2"/>
      <c r="J107" s="2"/>
      <c r="K107" s="51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customFormat="false" ht="13.5" hidden="false" customHeight="true" outlineLevel="0" collapsed="false">
      <c r="A108" s="45" t="s">
        <v>39</v>
      </c>
      <c r="B108" s="46" t="s">
        <v>103</v>
      </c>
      <c r="C108" s="46"/>
      <c r="D108" s="62" t="n">
        <v>0</v>
      </c>
      <c r="E108" s="48" t="n">
        <f aca="false">E47*D108</f>
        <v>0</v>
      </c>
      <c r="F108" s="48" t="n">
        <f aca="false">F47*D108</f>
        <v>0</v>
      </c>
      <c r="G108" s="48" t="n">
        <f aca="false">G47*D108</f>
        <v>0</v>
      </c>
      <c r="H108" s="48" t="n">
        <f aca="false">H47*D108</f>
        <v>0</v>
      </c>
      <c r="I108" s="2"/>
      <c r="J108" s="2"/>
      <c r="K108" s="51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customFormat="false" ht="13.5" hidden="false" customHeight="true" outlineLevel="0" collapsed="false">
      <c r="A109" s="41"/>
      <c r="B109" s="42" t="s">
        <v>51</v>
      </c>
      <c r="C109" s="42"/>
      <c r="D109" s="53"/>
      <c r="E109" s="53" t="n">
        <f aca="false">SUM(E108)</f>
        <v>0</v>
      </c>
      <c r="F109" s="53" t="n">
        <f aca="false">SUM(F108)</f>
        <v>0</v>
      </c>
      <c r="G109" s="53" t="n">
        <f aca="false">SUM(G108)</f>
        <v>0</v>
      </c>
      <c r="H109" s="53" t="n">
        <f aca="false">SUM(H108)</f>
        <v>0</v>
      </c>
      <c r="I109" s="2"/>
      <c r="J109" s="2"/>
      <c r="K109" s="51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customFormat="false" ht="13.5" hidden="false" customHeight="true" outlineLevel="0" collapsed="false">
      <c r="A110" s="5"/>
      <c r="B110" s="5"/>
      <c r="C110" s="5"/>
      <c r="D110" s="5"/>
      <c r="E110" s="5"/>
      <c r="F110" s="5"/>
      <c r="G110" s="5"/>
      <c r="H110" s="5"/>
      <c r="I110" s="2"/>
      <c r="J110" s="2"/>
      <c r="K110" s="51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customFormat="false" ht="13.5" hidden="false" customHeight="true" outlineLevel="0" collapsed="false">
      <c r="A111" s="4"/>
      <c r="B111" s="5" t="s">
        <v>104</v>
      </c>
      <c r="C111" s="5"/>
      <c r="D111" s="6"/>
      <c r="E111" s="5"/>
      <c r="F111" s="5"/>
      <c r="G111" s="5"/>
      <c r="H111" s="5"/>
      <c r="I111" s="2"/>
      <c r="J111" s="2"/>
      <c r="K111" s="51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customFormat="false" ht="13.5" hidden="false" customHeight="true" outlineLevel="0" collapsed="false">
      <c r="A112" s="41" t="n">
        <v>4</v>
      </c>
      <c r="B112" s="42" t="s">
        <v>105</v>
      </c>
      <c r="C112" s="42"/>
      <c r="D112" s="43" t="s">
        <v>37</v>
      </c>
      <c r="E112" s="44" t="s">
        <v>38</v>
      </c>
      <c r="F112" s="44" t="s">
        <v>38</v>
      </c>
      <c r="G112" s="44" t="s">
        <v>38</v>
      </c>
      <c r="H112" s="44" t="s">
        <v>38</v>
      </c>
      <c r="I112" s="2"/>
      <c r="J112" s="2"/>
      <c r="K112" s="51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customFormat="false" ht="13.5" hidden="false" customHeight="true" outlineLevel="0" collapsed="false">
      <c r="A113" s="45" t="s">
        <v>92</v>
      </c>
      <c r="B113" s="46" t="s">
        <v>106</v>
      </c>
      <c r="C113" s="46"/>
      <c r="D113" s="47"/>
      <c r="E113" s="48" t="n">
        <f aca="false">E104</f>
        <v>74.848136</v>
      </c>
      <c r="F113" s="48" t="n">
        <f aca="false">F104</f>
        <v>89.8177632</v>
      </c>
      <c r="G113" s="48" t="n">
        <f aca="false">G104</f>
        <v>84.7002742623</v>
      </c>
      <c r="H113" s="48" t="n">
        <f aca="false">H104</f>
        <v>93.7314010045</v>
      </c>
      <c r="I113" s="2"/>
      <c r="J113" s="2"/>
      <c r="K113" s="51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customFormat="false" ht="13.5" hidden="false" customHeight="true" outlineLevel="0" collapsed="false">
      <c r="A114" s="45" t="s">
        <v>101</v>
      </c>
      <c r="B114" s="46" t="s">
        <v>102</v>
      </c>
      <c r="C114" s="46"/>
      <c r="D114" s="47"/>
      <c r="E114" s="48" t="n">
        <f aca="false">E109</f>
        <v>0</v>
      </c>
      <c r="F114" s="48" t="n">
        <f aca="false">F109</f>
        <v>0</v>
      </c>
      <c r="G114" s="48" t="n">
        <f aca="false">G109</f>
        <v>0</v>
      </c>
      <c r="H114" s="48" t="n">
        <f aca="false">H109</f>
        <v>0</v>
      </c>
      <c r="I114" s="2"/>
      <c r="J114" s="2"/>
      <c r="K114" s="51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customFormat="false" ht="13.5" hidden="false" customHeight="true" outlineLevel="0" collapsed="false">
      <c r="A115" s="77"/>
      <c r="B115" s="42" t="s">
        <v>51</v>
      </c>
      <c r="C115" s="42"/>
      <c r="D115" s="59"/>
      <c r="E115" s="53" t="n">
        <f aca="false">SUM(E113:E114)</f>
        <v>74.848136</v>
      </c>
      <c r="F115" s="53" t="n">
        <f aca="false">SUM(F113:F114)</f>
        <v>89.8177632</v>
      </c>
      <c r="G115" s="53" t="n">
        <f aca="false">SUM(G113:G114)</f>
        <v>84.7002742623</v>
      </c>
      <c r="H115" s="53" t="n">
        <f aca="false">SUM(H113:H114)</f>
        <v>93.7314010045</v>
      </c>
      <c r="I115" s="2"/>
      <c r="J115" s="2"/>
      <c r="K115" s="51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customFormat="false" ht="13.5" hidden="false" customHeight="true" outlineLevel="0" collapsed="false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51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customFormat="false" ht="13.5" hidden="false" customHeight="true" outlineLevel="0" collapsed="false">
      <c r="A117" s="4"/>
      <c r="B117" s="5" t="s">
        <v>107</v>
      </c>
      <c r="C117" s="5"/>
      <c r="D117" s="6"/>
      <c r="E117" s="5"/>
      <c r="F117" s="5"/>
      <c r="G117" s="5"/>
      <c r="H117" s="5"/>
      <c r="I117" s="2"/>
      <c r="J117" s="2"/>
      <c r="K117" s="51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customFormat="false" ht="13.5" hidden="false" customHeight="true" outlineLevel="0" collapsed="false">
      <c r="A118" s="41" t="n">
        <v>5</v>
      </c>
      <c r="B118" s="42" t="s">
        <v>108</v>
      </c>
      <c r="C118" s="42"/>
      <c r="D118" s="43" t="s">
        <v>37</v>
      </c>
      <c r="E118" s="44" t="s">
        <v>38</v>
      </c>
      <c r="F118" s="44" t="s">
        <v>38</v>
      </c>
      <c r="G118" s="44" t="s">
        <v>38</v>
      </c>
      <c r="H118" s="44" t="s">
        <v>38</v>
      </c>
      <c r="I118" s="2"/>
      <c r="J118" s="2"/>
      <c r="K118" s="51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customFormat="false" ht="13.5" hidden="false" customHeight="true" outlineLevel="0" collapsed="false">
      <c r="A119" s="45" t="s">
        <v>39</v>
      </c>
      <c r="B119" s="46" t="s">
        <v>109</v>
      </c>
      <c r="C119" s="46"/>
      <c r="D119" s="49"/>
      <c r="E119" s="85" t="n">
        <v>56.46</v>
      </c>
      <c r="F119" s="85" t="n">
        <v>56.46</v>
      </c>
      <c r="G119" s="85" t="n">
        <v>56.46</v>
      </c>
      <c r="H119" s="85" t="n">
        <v>56.46</v>
      </c>
      <c r="I119" s="2"/>
      <c r="J119" s="2"/>
      <c r="K119" s="51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customFormat="false" ht="13.5" hidden="false" customHeight="true" outlineLevel="0" collapsed="false">
      <c r="A120" s="45" t="s">
        <v>41</v>
      </c>
      <c r="B120" s="46" t="s">
        <v>110</v>
      </c>
      <c r="C120" s="46"/>
      <c r="D120" s="49"/>
      <c r="E120" s="85" t="n">
        <v>0</v>
      </c>
      <c r="F120" s="85" t="n">
        <v>0</v>
      </c>
      <c r="G120" s="85" t="n">
        <v>0</v>
      </c>
      <c r="H120" s="85" t="n">
        <v>0</v>
      </c>
      <c r="I120" s="2"/>
      <c r="J120" s="2"/>
      <c r="K120" s="51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customFormat="false" ht="13.5" hidden="false" customHeight="true" outlineLevel="0" collapsed="false">
      <c r="A121" s="45" t="s">
        <v>43</v>
      </c>
      <c r="B121" s="46" t="s">
        <v>111</v>
      </c>
      <c r="C121" s="46"/>
      <c r="D121" s="49"/>
      <c r="E121" s="86" t="n">
        <v>0</v>
      </c>
      <c r="F121" s="86" t="n">
        <v>0</v>
      </c>
      <c r="G121" s="86" t="n">
        <v>0</v>
      </c>
      <c r="H121" s="86" t="n">
        <v>0</v>
      </c>
      <c r="I121" s="2"/>
      <c r="J121" s="2"/>
      <c r="K121" s="51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customFormat="false" ht="13.5" hidden="false" customHeight="true" outlineLevel="0" collapsed="false">
      <c r="A122" s="45" t="s">
        <v>45</v>
      </c>
      <c r="B122" s="46" t="s">
        <v>112</v>
      </c>
      <c r="C122" s="46"/>
      <c r="D122" s="49"/>
      <c r="E122" s="85" t="n">
        <v>0</v>
      </c>
      <c r="F122" s="85" t="n">
        <v>0</v>
      </c>
      <c r="G122" s="85" t="n">
        <v>0</v>
      </c>
      <c r="H122" s="85" t="n">
        <v>0</v>
      </c>
      <c r="I122" s="2"/>
      <c r="J122" s="2"/>
      <c r="K122" s="51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customFormat="false" ht="13.5" hidden="false" customHeight="true" outlineLevel="0" collapsed="false">
      <c r="A123" s="54"/>
      <c r="B123" s="42" t="s">
        <v>113</v>
      </c>
      <c r="C123" s="42"/>
      <c r="D123" s="52"/>
      <c r="E123" s="53" t="n">
        <f aca="false">SUM(E119:E122)</f>
        <v>56.46</v>
      </c>
      <c r="F123" s="53" t="n">
        <f aca="false">SUM(F119:F122)</f>
        <v>56.46</v>
      </c>
      <c r="G123" s="53" t="n">
        <f aca="false">SUM(G119:G122)</f>
        <v>56.46</v>
      </c>
      <c r="H123" s="53" t="n">
        <f aca="false">SUM(H119:H122)</f>
        <v>56.46</v>
      </c>
      <c r="I123" s="2"/>
      <c r="J123" s="2"/>
      <c r="K123" s="51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customFormat="false" ht="13.5" hidden="false" customHeight="true" outlineLevel="0" collapsed="false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51"/>
      <c r="L124" s="51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customFormat="false" ht="13.5" hidden="false" customHeight="true" outlineLevel="0" collapsed="false">
      <c r="A125" s="4"/>
      <c r="B125" s="5" t="s">
        <v>114</v>
      </c>
      <c r="C125" s="5"/>
      <c r="D125" s="6"/>
      <c r="E125" s="5"/>
      <c r="F125" s="5"/>
      <c r="G125" s="5"/>
      <c r="H125" s="5"/>
      <c r="I125" s="2"/>
      <c r="J125" s="2"/>
      <c r="K125" s="2"/>
      <c r="L125" s="51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customFormat="false" ht="13.5" hidden="false" customHeight="true" outlineLevel="0" collapsed="false">
      <c r="A126" s="82" t="n">
        <v>6</v>
      </c>
      <c r="B126" s="42" t="s">
        <v>115</v>
      </c>
      <c r="C126" s="42"/>
      <c r="D126" s="43" t="s">
        <v>37</v>
      </c>
      <c r="E126" s="44" t="s">
        <v>38</v>
      </c>
      <c r="F126" s="44" t="s">
        <v>38</v>
      </c>
      <c r="G126" s="44" t="s">
        <v>38</v>
      </c>
      <c r="H126" s="44" t="s">
        <v>38</v>
      </c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customFormat="false" ht="13.5" hidden="false" customHeight="true" outlineLevel="0" collapsed="false">
      <c r="A127" s="45" t="s">
        <v>39</v>
      </c>
      <c r="B127" s="46" t="s">
        <v>116</v>
      </c>
      <c r="C127" s="46"/>
      <c r="D127" s="49"/>
      <c r="E127" s="48" t="n">
        <f aca="false">(E47+E83+E93+E115+E123)*E128</f>
        <v>99.2172708917465</v>
      </c>
      <c r="F127" s="48" t="n">
        <f aca="false">(F47+F83+F93+F115+F123)*F128</f>
        <v>117.504735894823</v>
      </c>
      <c r="G127" s="48" t="n">
        <f aca="false">(G47+G83+G93+G115+G123)*G128</f>
        <v>111.69095737231</v>
      </c>
      <c r="H127" s="48" t="n">
        <f aca="false">(H47+H83+H93+H115+H123)*H128</f>
        <v>121.950866354999</v>
      </c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customFormat="false" ht="13.5" hidden="false" customHeight="true" outlineLevel="0" collapsed="false">
      <c r="A128" s="87" t="s">
        <v>117</v>
      </c>
      <c r="B128" s="88" t="s">
        <v>118</v>
      </c>
      <c r="C128" s="88"/>
      <c r="D128" s="49"/>
      <c r="E128" s="60" t="n">
        <v>0.0214</v>
      </c>
      <c r="F128" s="60" t="n">
        <v>0.0214</v>
      </c>
      <c r="G128" s="60" t="n">
        <v>0.0214</v>
      </c>
      <c r="H128" s="60" t="n">
        <v>0.0214</v>
      </c>
      <c r="I128" s="89"/>
      <c r="J128" s="89"/>
      <c r="K128" s="89"/>
      <c r="L128" s="89"/>
      <c r="M128" s="89"/>
      <c r="N128" s="89"/>
      <c r="O128" s="89"/>
      <c r="P128" s="89"/>
      <c r="Q128" s="89"/>
      <c r="R128" s="89"/>
      <c r="S128" s="89"/>
      <c r="T128" s="89"/>
      <c r="U128" s="89"/>
      <c r="V128" s="89"/>
      <c r="W128" s="89"/>
      <c r="X128" s="89"/>
      <c r="Y128" s="89"/>
      <c r="Z128" s="89"/>
    </row>
    <row r="129" customFormat="false" ht="13.5" hidden="false" customHeight="true" outlineLevel="0" collapsed="false">
      <c r="A129" s="45" t="s">
        <v>41</v>
      </c>
      <c r="B129" s="46" t="s">
        <v>119</v>
      </c>
      <c r="C129" s="46"/>
      <c r="D129" s="49"/>
      <c r="E129" s="48" t="n">
        <f aca="false">(E47+E83+E93+E115+E123+E127)*E130</f>
        <v>115.073581676568</v>
      </c>
      <c r="F129" s="48" t="n">
        <f aca="false">(F47+F83+F93+F115+F123+F127)*F130</f>
        <v>136.283639953469</v>
      </c>
      <c r="G129" s="48" t="n">
        <f aca="false">(G47+G83+G93+G115+G123+G127)*G130</f>
        <v>129.540738121489</v>
      </c>
      <c r="H129" s="48" t="n">
        <f aca="false">(H47+H83+H93+H115+H123+H127)*H130</f>
        <v>141.440324390112</v>
      </c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customFormat="false" ht="13.5" hidden="false" customHeight="true" outlineLevel="0" collapsed="false">
      <c r="A130" s="45" t="s">
        <v>120</v>
      </c>
      <c r="B130" s="46" t="s">
        <v>121</v>
      </c>
      <c r="C130" s="46"/>
      <c r="D130" s="49"/>
      <c r="E130" s="60" t="n">
        <v>0.0243</v>
      </c>
      <c r="F130" s="60" t="n">
        <v>0.0243</v>
      </c>
      <c r="G130" s="60" t="n">
        <v>0.0243</v>
      </c>
      <c r="H130" s="60" t="n">
        <v>0.0243</v>
      </c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customFormat="false" ht="13.5" hidden="false" customHeight="true" outlineLevel="0" collapsed="false">
      <c r="A131" s="45" t="s">
        <v>43</v>
      </c>
      <c r="B131" s="46" t="s">
        <v>122</v>
      </c>
      <c r="C131" s="46"/>
      <c r="D131" s="49" t="n">
        <f aca="false">SUM(D132:D134)</f>
        <v>0.0665</v>
      </c>
      <c r="E131" s="48" t="n">
        <f aca="false">SUM(E132:E134)</f>
        <v>345.544395105903</v>
      </c>
      <c r="F131" s="48" t="n">
        <f aca="false">SUM(F132:F134)</f>
        <v>409.234224262796</v>
      </c>
      <c r="G131" s="48" t="n">
        <f aca="false">SUM(G132:G134)</f>
        <v>388.98655402569</v>
      </c>
      <c r="H131" s="48" t="n">
        <f aca="false">SUM(H132:H134)</f>
        <v>424.718780999894</v>
      </c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customFormat="false" ht="13.5" hidden="false" customHeight="true" outlineLevel="0" collapsed="false">
      <c r="A132" s="45" t="s">
        <v>123</v>
      </c>
      <c r="B132" s="46" t="s">
        <v>124</v>
      </c>
      <c r="C132" s="46"/>
      <c r="D132" s="49" t="n">
        <v>0.0365</v>
      </c>
      <c r="E132" s="48" t="n">
        <f aca="false">((E47+E83+E93+E115+E123+E127+E129)/(1-D131))*D132</f>
        <v>189.659705584443</v>
      </c>
      <c r="F132" s="48" t="n">
        <f aca="false">((F47+F83+F93+F115+F123+F127+F129)/(1-D131))*D132</f>
        <v>224.617280986346</v>
      </c>
      <c r="G132" s="48" t="n">
        <f aca="false">((G47+G83+G93+G115+G123+G127+G129)/(1-D131))*D132</f>
        <v>213.503898074251</v>
      </c>
      <c r="H132" s="48" t="n">
        <f aca="false">((H47+H83+H93+H115+H123+H127+H129)/(1-D131))*D132</f>
        <v>233.116323405957</v>
      </c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customFormat="false" ht="13.5" hidden="false" customHeight="true" outlineLevel="0" collapsed="false">
      <c r="A133" s="45" t="s">
        <v>125</v>
      </c>
      <c r="B133" s="46" t="s">
        <v>126</v>
      </c>
      <c r="C133" s="46"/>
      <c r="D133" s="49" t="n">
        <v>0</v>
      </c>
      <c r="E133" s="48" t="n">
        <f aca="false">(E47+E83+E93+E115+E123+E127+E129)*D133</f>
        <v>0</v>
      </c>
      <c r="F133" s="48" t="n">
        <f aca="false">(F47+F83+F93+F115+F123+F127+F129)*D133</f>
        <v>0</v>
      </c>
      <c r="G133" s="48" t="n">
        <f aca="false">(G47+G83+G93+G115+G123+G127+G129)*D133</f>
        <v>0</v>
      </c>
      <c r="H133" s="48" t="n">
        <f aca="false">(H47+H83+H93+H115+H123+H127+H129)*D133</f>
        <v>0</v>
      </c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customFormat="false" ht="13.5" hidden="false" customHeight="true" outlineLevel="0" collapsed="false">
      <c r="A134" s="45" t="s">
        <v>127</v>
      </c>
      <c r="B134" s="46" t="s">
        <v>128</v>
      </c>
      <c r="C134" s="46"/>
      <c r="D134" s="49" t="n">
        <v>0.03</v>
      </c>
      <c r="E134" s="48" t="n">
        <f aca="false">((E47+E83+E93+E115+E123+E127+E129)/(1-D131))*D134</f>
        <v>155.88468952146</v>
      </c>
      <c r="F134" s="48" t="n">
        <f aca="false">((F47+F83+F93+F115+F123+F127+F129)/(1-D131))*D134</f>
        <v>184.616943276449</v>
      </c>
      <c r="G134" s="48" t="n">
        <f aca="false">((G47+G83+G93+G115+G123+G127+G129)/(1-D131))*D134</f>
        <v>175.482655951439</v>
      </c>
      <c r="H134" s="48" t="n">
        <f aca="false">((H47+H83+H93+H115+H123+H127+H129)/(1-D131))*D134</f>
        <v>191.602457593937</v>
      </c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customFormat="false" ht="13.5" hidden="false" customHeight="true" outlineLevel="0" collapsed="false">
      <c r="A135" s="41"/>
      <c r="B135" s="42" t="s">
        <v>51</v>
      </c>
      <c r="C135" s="42"/>
      <c r="D135" s="90" t="n">
        <f aca="false">SUM(D132:D134)</f>
        <v>0.0665</v>
      </c>
      <c r="E135" s="81" t="n">
        <f aca="false">SUM(E127:E131)</f>
        <v>559.880947674218</v>
      </c>
      <c r="F135" s="81" t="n">
        <f aca="false">SUM(F127:F131)</f>
        <v>663.068300111087</v>
      </c>
      <c r="G135" s="81" t="n">
        <f aca="false">SUM(G127:G131)</f>
        <v>630.263949519489</v>
      </c>
      <c r="H135" s="81" t="n">
        <f aca="false">SUM(H127:H131)</f>
        <v>688.155671745004</v>
      </c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customFormat="false" ht="13.5" hidden="false" customHeight="true" outlineLevel="0" collapsed="false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customFormat="false" ht="13.5" hidden="false" customHeight="true" outlineLevel="0" collapsed="false">
      <c r="A137" s="3" t="s">
        <v>129</v>
      </c>
      <c r="B137" s="3"/>
      <c r="C137" s="3"/>
      <c r="D137" s="3"/>
      <c r="E137" s="3"/>
      <c r="F137" s="3"/>
      <c r="G137" s="3"/>
      <c r="H137" s="5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customFormat="false" ht="13.5" hidden="false" customHeight="true" outlineLevel="0" collapsed="false">
      <c r="A138" s="4"/>
      <c r="B138" s="91"/>
      <c r="C138" s="91"/>
      <c r="D138" s="91"/>
      <c r="E138" s="6"/>
      <c r="F138" s="6"/>
      <c r="G138" s="5"/>
      <c r="H138" s="5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customFormat="false" ht="13.5" hidden="false" customHeight="true" outlineLevel="0" collapsed="false">
      <c r="A139" s="92"/>
      <c r="B139" s="42" t="s">
        <v>130</v>
      </c>
      <c r="C139" s="42"/>
      <c r="D139" s="82"/>
      <c r="E139" s="43" t="s">
        <v>131</v>
      </c>
      <c r="F139" s="43" t="s">
        <v>131</v>
      </c>
      <c r="G139" s="43" t="s">
        <v>131</v>
      </c>
      <c r="H139" s="43" t="s">
        <v>131</v>
      </c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customFormat="false" ht="13.5" hidden="false" customHeight="true" outlineLevel="0" collapsed="false">
      <c r="A140" s="93" t="s">
        <v>39</v>
      </c>
      <c r="B140" s="46" t="s">
        <v>35</v>
      </c>
      <c r="C140" s="46"/>
      <c r="D140" s="94"/>
      <c r="E140" s="48" t="n">
        <f aca="false">E47</f>
        <v>2194.96</v>
      </c>
      <c r="F140" s="48" t="n">
        <f aca="false">F47</f>
        <v>2633.952</v>
      </c>
      <c r="G140" s="48" t="n">
        <f aca="false">G47</f>
        <v>2483.879011</v>
      </c>
      <c r="H140" s="48" t="n">
        <f aca="false">H47</f>
        <v>2748.721437</v>
      </c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customFormat="false" ht="13.5" hidden="false" customHeight="true" outlineLevel="0" collapsed="false">
      <c r="A141" s="93" t="s">
        <v>41</v>
      </c>
      <c r="B141" s="46" t="s">
        <v>52</v>
      </c>
      <c r="C141" s="46"/>
      <c r="D141" s="94"/>
      <c r="E141" s="48" t="n">
        <f aca="false">E83</f>
        <v>2124.2547201024</v>
      </c>
      <c r="F141" s="48" t="n">
        <f aca="false">F83</f>
        <v>2487.68788957743</v>
      </c>
      <c r="G141" s="48" t="n">
        <f aca="false">G83</f>
        <v>2383.90980031887</v>
      </c>
      <c r="H141" s="48" t="n">
        <f aca="false">H83</f>
        <v>2567.05295684906</v>
      </c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customFormat="false" ht="13.5" hidden="false" customHeight="true" outlineLevel="0" collapsed="false">
      <c r="A142" s="93" t="s">
        <v>43</v>
      </c>
      <c r="B142" s="46" t="s">
        <v>82</v>
      </c>
      <c r="C142" s="46"/>
      <c r="D142" s="94"/>
      <c r="E142" s="48" t="n">
        <f aca="false">E93</f>
        <v>185.798213605379</v>
      </c>
      <c r="F142" s="48" t="n">
        <f aca="false">F93</f>
        <v>222.957856326454</v>
      </c>
      <c r="G142" s="48" t="n">
        <f aca="false">G93</f>
        <v>210.254529947315</v>
      </c>
      <c r="H142" s="48" t="n">
        <f aca="false">H93</f>
        <v>232.672819866003</v>
      </c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customFormat="false" ht="13.5" hidden="false" customHeight="true" outlineLevel="0" collapsed="false">
      <c r="A143" s="93" t="s">
        <v>45</v>
      </c>
      <c r="B143" s="46" t="s">
        <v>90</v>
      </c>
      <c r="C143" s="46"/>
      <c r="D143" s="94"/>
      <c r="E143" s="48" t="n">
        <f aca="false">E115</f>
        <v>74.848136</v>
      </c>
      <c r="F143" s="48" t="n">
        <f aca="false">F115</f>
        <v>89.8177632</v>
      </c>
      <c r="G143" s="48" t="n">
        <f aca="false">G115</f>
        <v>84.7002742623</v>
      </c>
      <c r="H143" s="48" t="n">
        <f aca="false">H115</f>
        <v>93.7314010045</v>
      </c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customFormat="false" ht="13.5" hidden="false" customHeight="true" outlineLevel="0" collapsed="false">
      <c r="A144" s="93" t="s">
        <v>47</v>
      </c>
      <c r="B144" s="46" t="s">
        <v>107</v>
      </c>
      <c r="C144" s="46"/>
      <c r="D144" s="94"/>
      <c r="E144" s="48" t="n">
        <f aca="false">E123</f>
        <v>56.46</v>
      </c>
      <c r="F144" s="48" t="n">
        <f aca="false">F123</f>
        <v>56.46</v>
      </c>
      <c r="G144" s="48" t="n">
        <f aca="false">G123</f>
        <v>56.46</v>
      </c>
      <c r="H144" s="48" t="n">
        <f aca="false">H123</f>
        <v>56.46</v>
      </c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customFormat="false" ht="13.5" hidden="false" customHeight="true" outlineLevel="0" collapsed="false">
      <c r="A145" s="42" t="s">
        <v>132</v>
      </c>
      <c r="B145" s="42"/>
      <c r="C145" s="42"/>
      <c r="D145" s="95"/>
      <c r="E145" s="81" t="n">
        <f aca="false">SUM(E140:E144)</f>
        <v>4636.32106970778</v>
      </c>
      <c r="F145" s="81" t="n">
        <f aca="false">SUM(F140:F144)</f>
        <v>5490.87550910388</v>
      </c>
      <c r="G145" s="81" t="n">
        <f aca="false">SUM(G140:G144)</f>
        <v>5219.20361552849</v>
      </c>
      <c r="H145" s="81" t="n">
        <f aca="false">SUM(H140:H144)</f>
        <v>5698.63861471956</v>
      </c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customFormat="false" ht="13.5" hidden="false" customHeight="true" outlineLevel="0" collapsed="false">
      <c r="A146" s="93" t="s">
        <v>49</v>
      </c>
      <c r="B146" s="46" t="s">
        <v>114</v>
      </c>
      <c r="C146" s="46"/>
      <c r="D146" s="94"/>
      <c r="E146" s="48" t="n">
        <f aca="false">E135</f>
        <v>559.880947674218</v>
      </c>
      <c r="F146" s="48" t="n">
        <f aca="false">F135</f>
        <v>663.068300111087</v>
      </c>
      <c r="G146" s="48" t="n">
        <f aca="false">G135</f>
        <v>630.263949519489</v>
      </c>
      <c r="H146" s="48" t="n">
        <f aca="false">H135</f>
        <v>688.155671745004</v>
      </c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customFormat="false" ht="13.5" hidden="false" customHeight="true" outlineLevel="0" collapsed="false">
      <c r="A147" s="42" t="s">
        <v>133</v>
      </c>
      <c r="B147" s="42"/>
      <c r="C147" s="42"/>
      <c r="D147" s="95"/>
      <c r="E147" s="81" t="n">
        <f aca="false">SUM(E145:E146)</f>
        <v>5196.202017382</v>
      </c>
      <c r="F147" s="81" t="n">
        <f aca="false">SUM(F145:F146)</f>
        <v>6153.94380921497</v>
      </c>
      <c r="G147" s="81" t="n">
        <f aca="false">SUM(G145:G146)</f>
        <v>5849.46756504797</v>
      </c>
      <c r="H147" s="81" t="n">
        <f aca="false">SUM(H145:H146)</f>
        <v>6386.79428646457</v>
      </c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customFormat="false" ht="13.5" hidden="false" customHeight="true" outlineLevel="0" collapsed="false">
      <c r="A148" s="4"/>
      <c r="B148" s="5"/>
      <c r="C148" s="5"/>
      <c r="D148" s="5"/>
      <c r="E148" s="6"/>
      <c r="F148" s="5"/>
      <c r="G148" s="5"/>
      <c r="H148" s="5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customFormat="false" ht="13.5" hidden="false" customHeight="true" outlineLevel="0" collapsed="false">
      <c r="A149" s="96" t="s">
        <v>134</v>
      </c>
      <c r="B149" s="96"/>
      <c r="C149" s="96"/>
      <c r="D149" s="96"/>
      <c r="E149" s="96"/>
      <c r="F149" s="96"/>
      <c r="G149" s="96"/>
      <c r="H149" s="12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customFormat="false" ht="13.5" hidden="false" customHeight="true" outlineLevel="0" collapsed="false">
      <c r="A150" s="4"/>
      <c r="B150" s="5"/>
      <c r="C150" s="5"/>
      <c r="D150" s="5"/>
      <c r="E150" s="6"/>
      <c r="F150" s="5"/>
      <c r="G150" s="5"/>
      <c r="H150" s="5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customFormat="false" ht="39.75" hidden="false" customHeight="false" outlineLevel="0" collapsed="false">
      <c r="A151" s="97" t="s">
        <v>26</v>
      </c>
      <c r="B151" s="33" t="s">
        <v>135</v>
      </c>
      <c r="C151" s="97" t="s">
        <v>136</v>
      </c>
      <c r="D151" s="97" t="s">
        <v>137</v>
      </c>
      <c r="E151" s="97" t="s">
        <v>138</v>
      </c>
      <c r="F151" s="137" t="s">
        <v>139</v>
      </c>
      <c r="G151" s="138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customFormat="false" ht="13.5" hidden="false" customHeight="true" outlineLevel="0" collapsed="false">
      <c r="A152" s="45" t="n">
        <v>1</v>
      </c>
      <c r="B152" s="98" t="n">
        <f aca="false">E147</f>
        <v>5196.202017382</v>
      </c>
      <c r="C152" s="99" t="n">
        <v>1</v>
      </c>
      <c r="D152" s="98" t="n">
        <f aca="false">B152*C152</f>
        <v>5196.202017382</v>
      </c>
      <c r="E152" s="100" t="n">
        <v>1</v>
      </c>
      <c r="F152" s="139" t="n">
        <f aca="false">D152*24</f>
        <v>124708.848417168</v>
      </c>
      <c r="G152" s="140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customFormat="false" ht="13.5" hidden="false" customHeight="true" outlineLevel="0" collapsed="false">
      <c r="A153" s="45" t="n">
        <v>2</v>
      </c>
      <c r="B153" s="98" t="n">
        <f aca="false">F147</f>
        <v>6153.94380921497</v>
      </c>
      <c r="C153" s="99" t="n">
        <v>1</v>
      </c>
      <c r="D153" s="98" t="n">
        <f aca="false">B153*C153</f>
        <v>6153.94380921497</v>
      </c>
      <c r="E153" s="100" t="n">
        <v>1</v>
      </c>
      <c r="F153" s="139" t="n">
        <f aca="false">D153*24</f>
        <v>147694.651421159</v>
      </c>
      <c r="G153" s="140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customFormat="false" ht="13.5" hidden="false" customHeight="true" outlineLevel="0" collapsed="false">
      <c r="A154" s="45" t="n">
        <v>3</v>
      </c>
      <c r="B154" s="98" t="n">
        <f aca="false">G147</f>
        <v>5849.46756504797</v>
      </c>
      <c r="C154" s="99" t="n">
        <v>1</v>
      </c>
      <c r="D154" s="98" t="n">
        <f aca="false">B154*C154</f>
        <v>5849.46756504797</v>
      </c>
      <c r="E154" s="100" t="n">
        <v>1</v>
      </c>
      <c r="F154" s="139" t="n">
        <f aca="false">D154*24</f>
        <v>140387.221561151</v>
      </c>
      <c r="G154" s="140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customFormat="false" ht="13.5" hidden="false" customHeight="true" outlineLevel="0" collapsed="false">
      <c r="A155" s="45" t="s">
        <v>235</v>
      </c>
      <c r="B155" s="98" t="n">
        <f aca="false">H147</f>
        <v>6386.79428646457</v>
      </c>
      <c r="C155" s="99" t="n">
        <v>1</v>
      </c>
      <c r="D155" s="98" t="n">
        <f aca="false">B155*C155</f>
        <v>6386.79428646457</v>
      </c>
      <c r="E155" s="100" t="n">
        <v>1</v>
      </c>
      <c r="F155" s="139" t="n">
        <f aca="false">D155*24</f>
        <v>153283.06287515</v>
      </c>
      <c r="G155" s="140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customFormat="false" ht="13.5" hidden="false" customHeight="true" outlineLevel="0" collapsed="false">
      <c r="A156" s="41"/>
      <c r="B156" s="52" t="s">
        <v>140</v>
      </c>
      <c r="C156" s="52"/>
      <c r="D156" s="101"/>
      <c r="E156" s="81"/>
      <c r="F156" s="141" t="n">
        <f aca="false">SUM(F152:F155)</f>
        <v>566073.784274628</v>
      </c>
      <c r="G156" s="14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customFormat="false" ht="13.5" hidden="false" customHeight="true" outlineLevel="0" collapsed="false"/>
    <row r="158" customFormat="false" ht="13.5" hidden="false" customHeight="true" outlineLevel="0" collapsed="false"/>
    <row r="159" customFormat="false" ht="13.5" hidden="false" customHeight="true" outlineLevel="0" collapsed="false"/>
    <row r="160" customFormat="false" ht="13.5" hidden="false" customHeight="true" outlineLevel="0" collapsed="false"/>
    <row r="161" customFormat="false" ht="13.5" hidden="false" customHeight="true" outlineLevel="0" collapsed="false"/>
    <row r="162" customFormat="false" ht="13.5" hidden="false" customHeight="true" outlineLevel="0" collapsed="false"/>
    <row r="163" customFormat="false" ht="13.5" hidden="false" customHeight="true" outlineLevel="0" collapsed="false"/>
    <row r="164" customFormat="false" ht="13.5" hidden="false" customHeight="true" outlineLevel="0" collapsed="false"/>
    <row r="165" customFormat="false" ht="13.5" hidden="false" customHeight="true" outlineLevel="0" collapsed="false"/>
    <row r="166" customFormat="false" ht="13.5" hidden="false" customHeight="true" outlineLevel="0" collapsed="false"/>
    <row r="167" customFormat="false" ht="13.5" hidden="false" customHeight="true" outlineLevel="0" collapsed="false"/>
    <row r="168" customFormat="false" ht="13.5" hidden="false" customHeight="true" outlineLevel="0" collapsed="false"/>
    <row r="169" customFormat="false" ht="13.5" hidden="false" customHeight="true" outlineLevel="0" collapsed="false"/>
    <row r="170" customFormat="false" ht="13.5" hidden="false" customHeight="true" outlineLevel="0" collapsed="false"/>
    <row r="171" customFormat="false" ht="13.5" hidden="false" customHeight="true" outlineLevel="0" collapsed="false"/>
    <row r="172" customFormat="false" ht="13.5" hidden="false" customHeight="true" outlineLevel="0" collapsed="false"/>
    <row r="173" customFormat="false" ht="13.5" hidden="false" customHeight="true" outlineLevel="0" collapsed="false"/>
    <row r="174" customFormat="false" ht="13.5" hidden="false" customHeight="true" outlineLevel="0" collapsed="false"/>
    <row r="175" customFormat="false" ht="13.5" hidden="false" customHeight="true" outlineLevel="0" collapsed="false"/>
    <row r="176" customFormat="false" ht="13.5" hidden="false" customHeight="true" outlineLevel="0" collapsed="false"/>
    <row r="177" customFormat="false" ht="13.5" hidden="false" customHeight="true" outlineLevel="0" collapsed="false"/>
    <row r="178" customFormat="false" ht="13.5" hidden="false" customHeight="true" outlineLevel="0" collapsed="false"/>
    <row r="179" customFormat="false" ht="13.5" hidden="false" customHeight="true" outlineLevel="0" collapsed="false"/>
    <row r="180" customFormat="false" ht="13.5" hidden="false" customHeight="true" outlineLevel="0" collapsed="false"/>
    <row r="181" customFormat="false" ht="13.5" hidden="false" customHeight="true" outlineLevel="0" collapsed="false"/>
    <row r="182" customFormat="false" ht="13.5" hidden="false" customHeight="true" outlineLevel="0" collapsed="false"/>
    <row r="183" customFormat="false" ht="13.5" hidden="false" customHeight="true" outlineLevel="0" collapsed="false"/>
    <row r="184" customFormat="false" ht="13.5" hidden="false" customHeight="true" outlineLevel="0" collapsed="false"/>
    <row r="185" customFormat="false" ht="13.5" hidden="false" customHeight="true" outlineLevel="0" collapsed="false"/>
    <row r="186" customFormat="false" ht="13.5" hidden="false" customHeight="true" outlineLevel="0" collapsed="false"/>
    <row r="187" customFormat="false" ht="13.5" hidden="false" customHeight="true" outlineLevel="0" collapsed="false"/>
    <row r="188" customFormat="false" ht="13.5" hidden="false" customHeight="true" outlineLevel="0" collapsed="false"/>
    <row r="189" customFormat="false" ht="13.5" hidden="false" customHeight="true" outlineLevel="0" collapsed="false"/>
    <row r="190" customFormat="false" ht="13.5" hidden="false" customHeight="true" outlineLevel="0" collapsed="false"/>
    <row r="191" customFormat="false" ht="13.5" hidden="false" customHeight="true" outlineLevel="0" collapsed="false"/>
    <row r="192" customFormat="false" ht="13.5" hidden="false" customHeight="true" outlineLevel="0" collapsed="false"/>
    <row r="193" customFormat="false" ht="13.5" hidden="false" customHeight="true" outlineLevel="0" collapsed="false"/>
    <row r="194" customFormat="false" ht="13.5" hidden="false" customHeight="true" outlineLevel="0" collapsed="false"/>
    <row r="195" customFormat="false" ht="13.5" hidden="false" customHeight="true" outlineLevel="0" collapsed="false"/>
    <row r="196" customFormat="false" ht="13.5" hidden="false" customHeight="true" outlineLevel="0" collapsed="false"/>
    <row r="197" customFormat="false" ht="13.5" hidden="false" customHeight="true" outlineLevel="0" collapsed="false"/>
    <row r="198" customFormat="false" ht="13.5" hidden="false" customHeight="true" outlineLevel="0" collapsed="false"/>
    <row r="199" customFormat="false" ht="13.5" hidden="false" customHeight="true" outlineLevel="0" collapsed="false"/>
    <row r="200" customFormat="false" ht="13.5" hidden="false" customHeight="true" outlineLevel="0" collapsed="false"/>
    <row r="201" customFormat="false" ht="13.5" hidden="false" customHeight="true" outlineLevel="0" collapsed="false"/>
    <row r="202" customFormat="false" ht="13.5" hidden="false" customHeight="true" outlineLevel="0" collapsed="false"/>
    <row r="203" customFormat="false" ht="13.5" hidden="false" customHeight="true" outlineLevel="0" collapsed="false"/>
    <row r="204" customFormat="false" ht="13.5" hidden="false" customHeight="true" outlineLevel="0" collapsed="false"/>
    <row r="205" customFormat="false" ht="13.5" hidden="false" customHeight="true" outlineLevel="0" collapsed="false"/>
    <row r="206" customFormat="false" ht="13.5" hidden="false" customHeight="true" outlineLevel="0" collapsed="false"/>
    <row r="207" customFormat="false" ht="13.5" hidden="false" customHeight="true" outlineLevel="0" collapsed="false"/>
    <row r="208" customFormat="false" ht="13.5" hidden="false" customHeight="true" outlineLevel="0" collapsed="false"/>
    <row r="209" customFormat="false" ht="13.5" hidden="false" customHeight="true" outlineLevel="0" collapsed="false"/>
    <row r="210" customFormat="false" ht="13.5" hidden="false" customHeight="true" outlineLevel="0" collapsed="false"/>
    <row r="211" customFormat="false" ht="13.5" hidden="false" customHeight="true" outlineLevel="0" collapsed="false"/>
    <row r="212" customFormat="false" ht="13.5" hidden="false" customHeight="true" outlineLevel="0" collapsed="false"/>
    <row r="213" customFormat="false" ht="13.5" hidden="false" customHeight="true" outlineLevel="0" collapsed="false"/>
    <row r="214" customFormat="false" ht="13.5" hidden="false" customHeight="true" outlineLevel="0" collapsed="false"/>
    <row r="215" customFormat="false" ht="13.5" hidden="false" customHeight="true" outlineLevel="0" collapsed="false"/>
    <row r="216" customFormat="false" ht="13.5" hidden="false" customHeight="true" outlineLevel="0" collapsed="false"/>
    <row r="217" customFormat="false" ht="13.5" hidden="false" customHeight="true" outlineLevel="0" collapsed="false"/>
    <row r="218" customFormat="false" ht="13.5" hidden="false" customHeight="true" outlineLevel="0" collapsed="false"/>
    <row r="219" customFormat="false" ht="13.5" hidden="false" customHeight="true" outlineLevel="0" collapsed="false"/>
    <row r="220" customFormat="false" ht="13.5" hidden="false" customHeight="true" outlineLevel="0" collapsed="false"/>
    <row r="221" customFormat="false" ht="13.5" hidden="false" customHeight="true" outlineLevel="0" collapsed="false"/>
    <row r="222" customFormat="false" ht="13.5" hidden="false" customHeight="true" outlineLevel="0" collapsed="false"/>
    <row r="223" customFormat="false" ht="13.5" hidden="false" customHeight="true" outlineLevel="0" collapsed="false"/>
    <row r="224" customFormat="false" ht="13.5" hidden="false" customHeight="true" outlineLevel="0" collapsed="false"/>
    <row r="225" customFormat="false" ht="13.5" hidden="false" customHeight="true" outlineLevel="0" collapsed="false"/>
    <row r="226" customFormat="false" ht="13.5" hidden="false" customHeight="true" outlineLevel="0" collapsed="false"/>
    <row r="227" customFormat="false" ht="13.5" hidden="false" customHeight="true" outlineLevel="0" collapsed="false"/>
    <row r="228" customFormat="false" ht="13.5" hidden="false" customHeight="true" outlineLevel="0" collapsed="false"/>
    <row r="229" customFormat="false" ht="13.5" hidden="false" customHeight="true" outlineLevel="0" collapsed="false"/>
    <row r="230" customFormat="false" ht="13.5" hidden="false" customHeight="true" outlineLevel="0" collapsed="false"/>
    <row r="231" customFormat="false" ht="13.5" hidden="false" customHeight="true" outlineLevel="0" collapsed="false"/>
    <row r="232" customFormat="false" ht="13.5" hidden="false" customHeight="true" outlineLevel="0" collapsed="false"/>
    <row r="233" customFormat="false" ht="13.5" hidden="false" customHeight="true" outlineLevel="0" collapsed="false"/>
    <row r="234" customFormat="false" ht="13.5" hidden="false" customHeight="true" outlineLevel="0" collapsed="false"/>
    <row r="235" customFormat="false" ht="13.5" hidden="false" customHeight="true" outlineLevel="0" collapsed="false"/>
    <row r="236" customFormat="false" ht="13.5" hidden="false" customHeight="true" outlineLevel="0" collapsed="false"/>
    <row r="237" customFormat="false" ht="13.5" hidden="false" customHeight="true" outlineLevel="0" collapsed="false"/>
    <row r="238" customFormat="false" ht="13.5" hidden="false" customHeight="true" outlineLevel="0" collapsed="false"/>
    <row r="239" customFormat="false" ht="13.5" hidden="false" customHeight="true" outlineLevel="0" collapsed="false"/>
    <row r="240" customFormat="false" ht="13.5" hidden="false" customHeight="true" outlineLevel="0" collapsed="false"/>
    <row r="241" customFormat="false" ht="13.5" hidden="false" customHeight="true" outlineLevel="0" collapsed="false"/>
    <row r="242" customFormat="false" ht="13.5" hidden="false" customHeight="true" outlineLevel="0" collapsed="false"/>
    <row r="243" customFormat="false" ht="13.5" hidden="false" customHeight="true" outlineLevel="0" collapsed="false"/>
    <row r="244" customFormat="false" ht="13.5" hidden="false" customHeight="true" outlineLevel="0" collapsed="false"/>
    <row r="245" customFormat="false" ht="13.5" hidden="false" customHeight="true" outlineLevel="0" collapsed="false"/>
    <row r="246" customFormat="false" ht="13.5" hidden="false" customHeight="true" outlineLevel="0" collapsed="false"/>
    <row r="247" customFormat="false" ht="13.5" hidden="false" customHeight="true" outlineLevel="0" collapsed="false"/>
    <row r="248" customFormat="false" ht="13.5" hidden="false" customHeight="true" outlineLevel="0" collapsed="false"/>
    <row r="249" customFormat="false" ht="13.5" hidden="false" customHeight="true" outlineLevel="0" collapsed="false"/>
    <row r="250" customFormat="false" ht="13.5" hidden="false" customHeight="true" outlineLevel="0" collapsed="false"/>
    <row r="251" customFormat="false" ht="13.5" hidden="false" customHeight="true" outlineLevel="0" collapsed="false"/>
    <row r="252" customFormat="false" ht="13.5" hidden="false" customHeight="true" outlineLevel="0" collapsed="false"/>
    <row r="253" customFormat="false" ht="13.5" hidden="false" customHeight="true" outlineLevel="0" collapsed="false"/>
    <row r="254" customFormat="false" ht="13.5" hidden="false" customHeight="true" outlineLevel="0" collapsed="false"/>
    <row r="255" customFormat="false" ht="13.5" hidden="false" customHeight="true" outlineLevel="0" collapsed="false"/>
    <row r="256" customFormat="false" ht="13.5" hidden="false" customHeight="true" outlineLevel="0" collapsed="false"/>
    <row r="257" customFormat="false" ht="13.5" hidden="false" customHeight="true" outlineLevel="0" collapsed="false"/>
    <row r="258" customFormat="false" ht="13.5" hidden="false" customHeight="true" outlineLevel="0" collapsed="false"/>
    <row r="259" customFormat="false" ht="13.5" hidden="false" customHeight="true" outlineLevel="0" collapsed="false"/>
    <row r="260" customFormat="false" ht="13.5" hidden="false" customHeight="true" outlineLevel="0" collapsed="false"/>
    <row r="261" customFormat="false" ht="13.5" hidden="false" customHeight="true" outlineLevel="0" collapsed="false"/>
    <row r="262" customFormat="false" ht="13.5" hidden="false" customHeight="true" outlineLevel="0" collapsed="false"/>
    <row r="263" customFormat="false" ht="13.5" hidden="false" customHeight="true" outlineLevel="0" collapsed="false"/>
    <row r="264" customFormat="false" ht="13.5" hidden="false" customHeight="true" outlineLevel="0" collapsed="false"/>
    <row r="265" customFormat="false" ht="13.5" hidden="false" customHeight="true" outlineLevel="0" collapsed="false"/>
    <row r="266" customFormat="false" ht="13.5" hidden="false" customHeight="true" outlineLevel="0" collapsed="false"/>
    <row r="267" customFormat="false" ht="13.5" hidden="false" customHeight="true" outlineLevel="0" collapsed="false"/>
    <row r="268" customFormat="false" ht="13.5" hidden="false" customHeight="true" outlineLevel="0" collapsed="false"/>
    <row r="269" customFormat="false" ht="13.5" hidden="false" customHeight="true" outlineLevel="0" collapsed="false"/>
    <row r="270" customFormat="false" ht="13.5" hidden="false" customHeight="true" outlineLevel="0" collapsed="false"/>
    <row r="271" customFormat="false" ht="13.5" hidden="false" customHeight="true" outlineLevel="0" collapsed="false"/>
    <row r="272" customFormat="false" ht="13.5" hidden="false" customHeight="true" outlineLevel="0" collapsed="false"/>
    <row r="273" customFormat="false" ht="13.5" hidden="false" customHeight="true" outlineLevel="0" collapsed="false"/>
    <row r="274" customFormat="false" ht="13.5" hidden="false" customHeight="true" outlineLevel="0" collapsed="false"/>
    <row r="275" customFormat="false" ht="13.5" hidden="false" customHeight="true" outlineLevel="0" collapsed="false"/>
    <row r="276" customFormat="false" ht="13.5" hidden="false" customHeight="true" outlineLevel="0" collapsed="false"/>
    <row r="277" customFormat="false" ht="13.5" hidden="false" customHeight="true" outlineLevel="0" collapsed="false"/>
    <row r="278" customFormat="false" ht="13.5" hidden="false" customHeight="true" outlineLevel="0" collapsed="false"/>
    <row r="279" customFormat="false" ht="13.5" hidden="false" customHeight="true" outlineLevel="0" collapsed="false"/>
    <row r="280" customFormat="false" ht="13.5" hidden="false" customHeight="true" outlineLevel="0" collapsed="false"/>
    <row r="281" customFormat="false" ht="13.5" hidden="false" customHeight="true" outlineLevel="0" collapsed="false"/>
    <row r="282" customFormat="false" ht="13.5" hidden="false" customHeight="true" outlineLevel="0" collapsed="false"/>
    <row r="283" customFormat="false" ht="13.5" hidden="false" customHeight="true" outlineLevel="0" collapsed="false"/>
    <row r="284" customFormat="false" ht="13.5" hidden="false" customHeight="true" outlineLevel="0" collapsed="false"/>
    <row r="285" customFormat="false" ht="13.5" hidden="false" customHeight="true" outlineLevel="0" collapsed="false"/>
    <row r="286" customFormat="false" ht="13.5" hidden="false" customHeight="true" outlineLevel="0" collapsed="false"/>
    <row r="287" customFormat="false" ht="13.5" hidden="false" customHeight="true" outlineLevel="0" collapsed="false"/>
    <row r="288" customFormat="false" ht="13.5" hidden="false" customHeight="true" outlineLevel="0" collapsed="false"/>
    <row r="289" customFormat="false" ht="13.5" hidden="false" customHeight="true" outlineLevel="0" collapsed="false"/>
    <row r="290" customFormat="false" ht="13.5" hidden="false" customHeight="true" outlineLevel="0" collapsed="false"/>
    <row r="291" customFormat="false" ht="13.5" hidden="false" customHeight="true" outlineLevel="0" collapsed="false"/>
    <row r="292" customFormat="false" ht="13.5" hidden="false" customHeight="true" outlineLevel="0" collapsed="false"/>
    <row r="293" customFormat="false" ht="13.5" hidden="false" customHeight="true" outlineLevel="0" collapsed="false"/>
    <row r="294" customFormat="false" ht="13.5" hidden="false" customHeight="true" outlineLevel="0" collapsed="false"/>
    <row r="295" customFormat="false" ht="13.5" hidden="false" customHeight="true" outlineLevel="0" collapsed="false"/>
    <row r="296" customFormat="false" ht="13.5" hidden="false" customHeight="true" outlineLevel="0" collapsed="false"/>
    <row r="297" customFormat="false" ht="13.5" hidden="false" customHeight="true" outlineLevel="0" collapsed="false"/>
    <row r="298" customFormat="false" ht="13.5" hidden="false" customHeight="true" outlineLevel="0" collapsed="false"/>
    <row r="299" customFormat="false" ht="13.5" hidden="false" customHeight="true" outlineLevel="0" collapsed="false"/>
    <row r="300" customFormat="false" ht="13.5" hidden="false" customHeight="true" outlineLevel="0" collapsed="false"/>
    <row r="301" customFormat="false" ht="13.5" hidden="false" customHeight="true" outlineLevel="0" collapsed="false"/>
    <row r="302" customFormat="false" ht="13.5" hidden="false" customHeight="true" outlineLevel="0" collapsed="false"/>
    <row r="303" customFormat="false" ht="13.5" hidden="false" customHeight="true" outlineLevel="0" collapsed="false"/>
    <row r="304" customFormat="false" ht="13.5" hidden="false" customHeight="true" outlineLevel="0" collapsed="false"/>
    <row r="305" customFormat="false" ht="13.5" hidden="false" customHeight="true" outlineLevel="0" collapsed="false"/>
    <row r="306" customFormat="false" ht="13.5" hidden="false" customHeight="true" outlineLevel="0" collapsed="false"/>
    <row r="307" customFormat="false" ht="13.5" hidden="false" customHeight="true" outlineLevel="0" collapsed="false"/>
    <row r="308" customFormat="false" ht="13.5" hidden="false" customHeight="true" outlineLevel="0" collapsed="false"/>
    <row r="309" customFormat="false" ht="13.5" hidden="false" customHeight="true" outlineLevel="0" collapsed="false"/>
    <row r="310" customFormat="false" ht="13.5" hidden="false" customHeight="true" outlineLevel="0" collapsed="false"/>
    <row r="311" customFormat="false" ht="13.5" hidden="false" customHeight="true" outlineLevel="0" collapsed="false"/>
    <row r="312" customFormat="false" ht="13.5" hidden="false" customHeight="true" outlineLevel="0" collapsed="false"/>
    <row r="313" customFormat="false" ht="13.5" hidden="false" customHeight="true" outlineLevel="0" collapsed="false"/>
    <row r="314" customFormat="false" ht="13.5" hidden="false" customHeight="true" outlineLevel="0" collapsed="false"/>
    <row r="315" customFormat="false" ht="13.5" hidden="false" customHeight="true" outlineLevel="0" collapsed="false"/>
    <row r="316" customFormat="false" ht="13.5" hidden="false" customHeight="true" outlineLevel="0" collapsed="false"/>
    <row r="317" customFormat="false" ht="13.5" hidden="false" customHeight="true" outlineLevel="0" collapsed="false"/>
    <row r="318" customFormat="false" ht="13.5" hidden="false" customHeight="true" outlineLevel="0" collapsed="false"/>
    <row r="319" customFormat="false" ht="13.5" hidden="false" customHeight="true" outlineLevel="0" collapsed="false"/>
    <row r="320" customFormat="false" ht="13.5" hidden="false" customHeight="true" outlineLevel="0" collapsed="false"/>
    <row r="321" customFormat="false" ht="13.5" hidden="false" customHeight="true" outlineLevel="0" collapsed="false"/>
    <row r="322" customFormat="false" ht="13.5" hidden="false" customHeight="true" outlineLevel="0" collapsed="false"/>
    <row r="323" customFormat="false" ht="13.5" hidden="false" customHeight="true" outlineLevel="0" collapsed="false"/>
    <row r="324" customFormat="false" ht="13.5" hidden="false" customHeight="true" outlineLevel="0" collapsed="false"/>
    <row r="325" customFormat="false" ht="13.5" hidden="false" customHeight="true" outlineLevel="0" collapsed="false"/>
    <row r="326" customFormat="false" ht="13.5" hidden="false" customHeight="true" outlineLevel="0" collapsed="false"/>
    <row r="327" customFormat="false" ht="13.5" hidden="false" customHeight="true" outlineLevel="0" collapsed="false"/>
    <row r="328" customFormat="false" ht="13.5" hidden="false" customHeight="true" outlineLevel="0" collapsed="false"/>
    <row r="329" customFormat="false" ht="13.5" hidden="false" customHeight="true" outlineLevel="0" collapsed="false"/>
    <row r="330" customFormat="false" ht="13.5" hidden="false" customHeight="true" outlineLevel="0" collapsed="false"/>
    <row r="331" customFormat="false" ht="13.5" hidden="false" customHeight="true" outlineLevel="0" collapsed="false"/>
    <row r="332" customFormat="false" ht="13.5" hidden="false" customHeight="true" outlineLevel="0" collapsed="false"/>
    <row r="333" customFormat="false" ht="13.5" hidden="false" customHeight="true" outlineLevel="0" collapsed="false"/>
    <row r="334" customFormat="false" ht="13.5" hidden="false" customHeight="true" outlineLevel="0" collapsed="false"/>
    <row r="335" customFormat="false" ht="13.5" hidden="false" customHeight="true" outlineLevel="0" collapsed="false"/>
    <row r="336" customFormat="false" ht="13.5" hidden="false" customHeight="true" outlineLevel="0" collapsed="false"/>
    <row r="337" customFormat="false" ht="13.5" hidden="false" customHeight="true" outlineLevel="0" collapsed="false"/>
    <row r="338" customFormat="false" ht="13.5" hidden="false" customHeight="true" outlineLevel="0" collapsed="false"/>
    <row r="339" customFormat="false" ht="13.5" hidden="false" customHeight="true" outlineLevel="0" collapsed="false"/>
    <row r="340" customFormat="false" ht="13.5" hidden="false" customHeight="true" outlineLevel="0" collapsed="false"/>
    <row r="341" customFormat="false" ht="13.5" hidden="false" customHeight="true" outlineLevel="0" collapsed="false"/>
    <row r="342" customFormat="false" ht="13.5" hidden="false" customHeight="true" outlineLevel="0" collapsed="false"/>
    <row r="343" customFormat="false" ht="13.5" hidden="false" customHeight="true" outlineLevel="0" collapsed="false"/>
    <row r="344" customFormat="false" ht="13.5" hidden="false" customHeight="true" outlineLevel="0" collapsed="false"/>
    <row r="345" customFormat="false" ht="13.5" hidden="false" customHeight="true" outlineLevel="0" collapsed="false"/>
    <row r="346" customFormat="false" ht="13.5" hidden="false" customHeight="true" outlineLevel="0" collapsed="false"/>
    <row r="347" customFormat="false" ht="13.5" hidden="false" customHeight="true" outlineLevel="0" collapsed="false"/>
    <row r="348" customFormat="false" ht="13.5" hidden="false" customHeight="true" outlineLevel="0" collapsed="false"/>
    <row r="349" customFormat="false" ht="13.5" hidden="false" customHeight="true" outlineLevel="0" collapsed="false"/>
    <row r="350" customFormat="false" ht="13.5" hidden="false" customHeight="true" outlineLevel="0" collapsed="false"/>
    <row r="351" customFormat="false" ht="13.5" hidden="false" customHeight="true" outlineLevel="0" collapsed="false"/>
    <row r="352" customFormat="false" ht="13.5" hidden="false" customHeight="true" outlineLevel="0" collapsed="false"/>
    <row r="353" customFormat="false" ht="13.5" hidden="false" customHeight="true" outlineLevel="0" collapsed="false"/>
    <row r="354" customFormat="false" ht="13.5" hidden="false" customHeight="true" outlineLevel="0" collapsed="false"/>
    <row r="355" customFormat="false" ht="13.5" hidden="false" customHeight="true" outlineLevel="0" collapsed="false"/>
    <row r="356" customFormat="false" ht="13.5" hidden="false" customHeight="true" outlineLevel="0" collapsed="false"/>
    <row r="357" customFormat="false" ht="13.5" hidden="false" customHeight="true" outlineLevel="0" collapsed="false"/>
    <row r="358" customFormat="false" ht="13.5" hidden="false" customHeight="true" outlineLevel="0" collapsed="false"/>
    <row r="359" customFormat="false" ht="13.5" hidden="false" customHeight="true" outlineLevel="0" collapsed="false"/>
    <row r="360" customFormat="false" ht="13.5" hidden="false" customHeight="true" outlineLevel="0" collapsed="false"/>
    <row r="361" customFormat="false" ht="13.5" hidden="false" customHeight="true" outlineLevel="0" collapsed="false"/>
    <row r="362" customFormat="false" ht="13.5" hidden="false" customHeight="true" outlineLevel="0" collapsed="false"/>
    <row r="363" customFormat="false" ht="13.5" hidden="false" customHeight="true" outlineLevel="0" collapsed="false"/>
    <row r="364" customFormat="false" ht="13.5" hidden="false" customHeight="true" outlineLevel="0" collapsed="false"/>
    <row r="365" customFormat="false" ht="13.5" hidden="false" customHeight="true" outlineLevel="0" collapsed="false"/>
    <row r="366" customFormat="false" ht="13.5" hidden="false" customHeight="true" outlineLevel="0" collapsed="false"/>
    <row r="367" customFormat="false" ht="13.5" hidden="false" customHeight="true" outlineLevel="0" collapsed="false"/>
    <row r="368" customFormat="false" ht="13.5" hidden="false" customHeight="true" outlineLevel="0" collapsed="false"/>
    <row r="369" customFormat="false" ht="13.5" hidden="false" customHeight="true" outlineLevel="0" collapsed="false"/>
    <row r="370" customFormat="false" ht="13.5" hidden="false" customHeight="true" outlineLevel="0" collapsed="false"/>
    <row r="371" customFormat="false" ht="13.5" hidden="false" customHeight="true" outlineLevel="0" collapsed="false"/>
    <row r="372" customFormat="false" ht="13.5" hidden="false" customHeight="true" outlineLevel="0" collapsed="false"/>
    <row r="373" customFormat="false" ht="13.5" hidden="false" customHeight="true" outlineLevel="0" collapsed="false"/>
    <row r="374" customFormat="false" ht="13.5" hidden="false" customHeight="true" outlineLevel="0" collapsed="false"/>
    <row r="375" customFormat="false" ht="13.5" hidden="false" customHeight="true" outlineLevel="0" collapsed="false"/>
    <row r="376" customFormat="false" ht="13.5" hidden="false" customHeight="true" outlineLevel="0" collapsed="false"/>
    <row r="377" customFormat="false" ht="13.5" hidden="false" customHeight="true" outlineLevel="0" collapsed="false"/>
    <row r="378" customFormat="false" ht="13.5" hidden="false" customHeight="true" outlineLevel="0" collapsed="false"/>
    <row r="379" customFormat="false" ht="13.5" hidden="false" customHeight="true" outlineLevel="0" collapsed="false"/>
    <row r="380" customFormat="false" ht="13.5" hidden="false" customHeight="true" outlineLevel="0" collapsed="false"/>
    <row r="381" customFormat="false" ht="13.5" hidden="false" customHeight="true" outlineLevel="0" collapsed="false"/>
    <row r="382" customFormat="false" ht="13.5" hidden="false" customHeight="true" outlineLevel="0" collapsed="false"/>
    <row r="383" customFormat="false" ht="13.5" hidden="false" customHeight="true" outlineLevel="0" collapsed="false"/>
    <row r="384" customFormat="false" ht="13.5" hidden="false" customHeight="true" outlineLevel="0" collapsed="false"/>
    <row r="385" customFormat="false" ht="13.5" hidden="false" customHeight="true" outlineLevel="0" collapsed="false"/>
    <row r="386" customFormat="false" ht="13.5" hidden="false" customHeight="true" outlineLevel="0" collapsed="false"/>
    <row r="387" customFormat="false" ht="13.5" hidden="false" customHeight="true" outlineLevel="0" collapsed="false"/>
    <row r="388" customFormat="false" ht="13.5" hidden="false" customHeight="true" outlineLevel="0" collapsed="false"/>
    <row r="389" customFormat="false" ht="13.5" hidden="false" customHeight="true" outlineLevel="0" collapsed="false"/>
    <row r="390" customFormat="false" ht="13.5" hidden="false" customHeight="true" outlineLevel="0" collapsed="false"/>
    <row r="391" customFormat="false" ht="13.5" hidden="false" customHeight="true" outlineLevel="0" collapsed="false"/>
    <row r="392" customFormat="false" ht="13.5" hidden="false" customHeight="true" outlineLevel="0" collapsed="false"/>
    <row r="393" customFormat="false" ht="13.5" hidden="false" customHeight="true" outlineLevel="0" collapsed="false"/>
    <row r="394" customFormat="false" ht="13.5" hidden="false" customHeight="true" outlineLevel="0" collapsed="false"/>
    <row r="395" customFormat="false" ht="13.5" hidden="false" customHeight="true" outlineLevel="0" collapsed="false"/>
    <row r="396" customFormat="false" ht="13.5" hidden="false" customHeight="true" outlineLevel="0" collapsed="false"/>
    <row r="397" customFormat="false" ht="13.5" hidden="false" customHeight="true" outlineLevel="0" collapsed="false"/>
    <row r="398" customFormat="false" ht="13.5" hidden="false" customHeight="true" outlineLevel="0" collapsed="false"/>
    <row r="399" customFormat="false" ht="13.5" hidden="false" customHeight="true" outlineLevel="0" collapsed="false"/>
    <row r="400" customFormat="false" ht="13.5" hidden="false" customHeight="true" outlineLevel="0" collapsed="false"/>
    <row r="401" customFormat="false" ht="13.5" hidden="false" customHeight="true" outlineLevel="0" collapsed="false"/>
    <row r="402" customFormat="false" ht="13.5" hidden="false" customHeight="true" outlineLevel="0" collapsed="false"/>
    <row r="403" customFormat="false" ht="13.5" hidden="false" customHeight="true" outlineLevel="0" collapsed="false"/>
    <row r="404" customFormat="false" ht="13.5" hidden="false" customHeight="true" outlineLevel="0" collapsed="false"/>
    <row r="405" customFormat="false" ht="13.5" hidden="false" customHeight="true" outlineLevel="0" collapsed="false"/>
    <row r="406" customFormat="false" ht="13.5" hidden="false" customHeight="true" outlineLevel="0" collapsed="false"/>
    <row r="407" customFormat="false" ht="13.5" hidden="false" customHeight="true" outlineLevel="0" collapsed="false"/>
    <row r="408" customFormat="false" ht="13.5" hidden="false" customHeight="true" outlineLevel="0" collapsed="false"/>
    <row r="409" customFormat="false" ht="13.5" hidden="false" customHeight="true" outlineLevel="0" collapsed="false"/>
    <row r="410" customFormat="false" ht="13.5" hidden="false" customHeight="true" outlineLevel="0" collapsed="false"/>
    <row r="411" customFormat="false" ht="13.5" hidden="false" customHeight="true" outlineLevel="0" collapsed="false"/>
    <row r="412" customFormat="false" ht="13.5" hidden="false" customHeight="true" outlineLevel="0" collapsed="false"/>
    <row r="413" customFormat="false" ht="13.5" hidden="false" customHeight="true" outlineLevel="0" collapsed="false"/>
    <row r="414" customFormat="false" ht="13.5" hidden="false" customHeight="true" outlineLevel="0" collapsed="false"/>
    <row r="415" customFormat="false" ht="13.5" hidden="false" customHeight="true" outlineLevel="0" collapsed="false"/>
    <row r="416" customFormat="false" ht="13.5" hidden="false" customHeight="true" outlineLevel="0" collapsed="false"/>
    <row r="417" customFormat="false" ht="13.5" hidden="false" customHeight="true" outlineLevel="0" collapsed="false"/>
    <row r="418" customFormat="false" ht="13.5" hidden="false" customHeight="true" outlineLevel="0" collapsed="false"/>
    <row r="419" customFormat="false" ht="13.5" hidden="false" customHeight="true" outlineLevel="0" collapsed="false"/>
    <row r="420" customFormat="false" ht="13.5" hidden="false" customHeight="true" outlineLevel="0" collapsed="false"/>
    <row r="421" customFormat="false" ht="13.5" hidden="false" customHeight="true" outlineLevel="0" collapsed="false"/>
    <row r="422" customFormat="false" ht="13.5" hidden="false" customHeight="true" outlineLevel="0" collapsed="false"/>
    <row r="423" customFormat="false" ht="13.5" hidden="false" customHeight="true" outlineLevel="0" collapsed="false"/>
    <row r="424" customFormat="false" ht="13.5" hidden="false" customHeight="true" outlineLevel="0" collapsed="false"/>
    <row r="425" customFormat="false" ht="13.5" hidden="false" customHeight="true" outlineLevel="0" collapsed="false"/>
    <row r="426" customFormat="false" ht="13.5" hidden="false" customHeight="true" outlineLevel="0" collapsed="false"/>
    <row r="427" customFormat="false" ht="13.5" hidden="false" customHeight="true" outlineLevel="0" collapsed="false"/>
    <row r="428" customFormat="false" ht="13.5" hidden="false" customHeight="true" outlineLevel="0" collapsed="false"/>
    <row r="429" customFormat="false" ht="13.5" hidden="false" customHeight="true" outlineLevel="0" collapsed="false"/>
    <row r="430" customFormat="false" ht="13.5" hidden="false" customHeight="true" outlineLevel="0" collapsed="false"/>
    <row r="431" customFormat="false" ht="13.5" hidden="false" customHeight="true" outlineLevel="0" collapsed="false"/>
    <row r="432" customFormat="false" ht="13.5" hidden="false" customHeight="true" outlineLevel="0" collapsed="false"/>
    <row r="433" customFormat="false" ht="13.5" hidden="false" customHeight="true" outlineLevel="0" collapsed="false"/>
    <row r="434" customFormat="false" ht="13.5" hidden="false" customHeight="true" outlineLevel="0" collapsed="false"/>
    <row r="435" customFormat="false" ht="13.5" hidden="false" customHeight="true" outlineLevel="0" collapsed="false"/>
    <row r="436" customFormat="false" ht="13.5" hidden="false" customHeight="true" outlineLevel="0" collapsed="false"/>
    <row r="437" customFormat="false" ht="13.5" hidden="false" customHeight="true" outlineLevel="0" collapsed="false"/>
    <row r="438" customFormat="false" ht="13.5" hidden="false" customHeight="true" outlineLevel="0" collapsed="false"/>
    <row r="439" customFormat="false" ht="13.5" hidden="false" customHeight="true" outlineLevel="0" collapsed="false"/>
    <row r="440" customFormat="false" ht="13.5" hidden="false" customHeight="true" outlineLevel="0" collapsed="false"/>
    <row r="441" customFormat="false" ht="13.5" hidden="false" customHeight="true" outlineLevel="0" collapsed="false"/>
    <row r="442" customFormat="false" ht="13.5" hidden="false" customHeight="true" outlineLevel="0" collapsed="false"/>
    <row r="443" customFormat="false" ht="13.5" hidden="false" customHeight="true" outlineLevel="0" collapsed="false"/>
    <row r="444" customFormat="false" ht="13.5" hidden="false" customHeight="true" outlineLevel="0" collapsed="false"/>
    <row r="445" customFormat="false" ht="13.5" hidden="false" customHeight="true" outlineLevel="0" collapsed="false"/>
    <row r="446" customFormat="false" ht="13.5" hidden="false" customHeight="true" outlineLevel="0" collapsed="false"/>
    <row r="447" customFormat="false" ht="13.5" hidden="false" customHeight="true" outlineLevel="0" collapsed="false"/>
    <row r="448" customFormat="false" ht="13.5" hidden="false" customHeight="true" outlineLevel="0" collapsed="false"/>
    <row r="449" customFormat="false" ht="13.5" hidden="false" customHeight="true" outlineLevel="0" collapsed="false"/>
    <row r="450" customFormat="false" ht="13.5" hidden="false" customHeight="true" outlineLevel="0" collapsed="false"/>
    <row r="451" customFormat="false" ht="13.5" hidden="false" customHeight="true" outlineLevel="0" collapsed="false"/>
    <row r="452" customFormat="false" ht="13.5" hidden="false" customHeight="true" outlineLevel="0" collapsed="false"/>
    <row r="453" customFormat="false" ht="13.5" hidden="false" customHeight="true" outlineLevel="0" collapsed="false"/>
    <row r="454" customFormat="false" ht="13.5" hidden="false" customHeight="true" outlineLevel="0" collapsed="false"/>
    <row r="455" customFormat="false" ht="13.5" hidden="false" customHeight="true" outlineLevel="0" collapsed="false"/>
    <row r="456" customFormat="false" ht="13.5" hidden="false" customHeight="true" outlineLevel="0" collapsed="false"/>
    <row r="457" customFormat="false" ht="13.5" hidden="false" customHeight="true" outlineLevel="0" collapsed="false"/>
    <row r="458" customFormat="false" ht="13.5" hidden="false" customHeight="true" outlineLevel="0" collapsed="false"/>
    <row r="459" customFormat="false" ht="13.5" hidden="false" customHeight="true" outlineLevel="0" collapsed="false"/>
    <row r="460" customFormat="false" ht="13.5" hidden="false" customHeight="true" outlineLevel="0" collapsed="false"/>
    <row r="461" customFormat="false" ht="13.5" hidden="false" customHeight="true" outlineLevel="0" collapsed="false"/>
    <row r="462" customFormat="false" ht="13.5" hidden="false" customHeight="true" outlineLevel="0" collapsed="false"/>
    <row r="463" customFormat="false" ht="13.5" hidden="false" customHeight="true" outlineLevel="0" collapsed="false"/>
    <row r="464" customFormat="false" ht="13.5" hidden="false" customHeight="true" outlineLevel="0" collapsed="false"/>
    <row r="465" customFormat="false" ht="13.5" hidden="false" customHeight="true" outlineLevel="0" collapsed="false"/>
    <row r="466" customFormat="false" ht="13.5" hidden="false" customHeight="true" outlineLevel="0" collapsed="false"/>
    <row r="467" customFormat="false" ht="13.5" hidden="false" customHeight="true" outlineLevel="0" collapsed="false"/>
    <row r="468" customFormat="false" ht="13.5" hidden="false" customHeight="true" outlineLevel="0" collapsed="false"/>
    <row r="469" customFormat="false" ht="13.5" hidden="false" customHeight="true" outlineLevel="0" collapsed="false"/>
    <row r="470" customFormat="false" ht="13.5" hidden="false" customHeight="true" outlineLevel="0" collapsed="false"/>
    <row r="471" customFormat="false" ht="13.5" hidden="false" customHeight="true" outlineLevel="0" collapsed="false"/>
    <row r="472" customFormat="false" ht="13.5" hidden="false" customHeight="true" outlineLevel="0" collapsed="false"/>
    <row r="473" customFormat="false" ht="13.5" hidden="false" customHeight="true" outlineLevel="0" collapsed="false"/>
    <row r="474" customFormat="false" ht="13.5" hidden="false" customHeight="true" outlineLevel="0" collapsed="false"/>
    <row r="475" customFormat="false" ht="13.5" hidden="false" customHeight="true" outlineLevel="0" collapsed="false"/>
    <row r="476" customFormat="false" ht="13.5" hidden="false" customHeight="true" outlineLevel="0" collapsed="false"/>
    <row r="477" customFormat="false" ht="13.5" hidden="false" customHeight="true" outlineLevel="0" collapsed="false"/>
    <row r="478" customFormat="false" ht="13.5" hidden="false" customHeight="true" outlineLevel="0" collapsed="false"/>
    <row r="479" customFormat="false" ht="13.5" hidden="false" customHeight="true" outlineLevel="0" collapsed="false"/>
    <row r="480" customFormat="false" ht="13.5" hidden="false" customHeight="true" outlineLevel="0" collapsed="false"/>
    <row r="481" customFormat="false" ht="13.5" hidden="false" customHeight="true" outlineLevel="0" collapsed="false"/>
    <row r="482" customFormat="false" ht="13.5" hidden="false" customHeight="true" outlineLevel="0" collapsed="false"/>
    <row r="483" customFormat="false" ht="13.5" hidden="false" customHeight="true" outlineLevel="0" collapsed="false"/>
    <row r="484" customFormat="false" ht="13.5" hidden="false" customHeight="true" outlineLevel="0" collapsed="false"/>
    <row r="485" customFormat="false" ht="13.5" hidden="false" customHeight="true" outlineLevel="0" collapsed="false"/>
    <row r="486" customFormat="false" ht="13.5" hidden="false" customHeight="true" outlineLevel="0" collapsed="false"/>
    <row r="487" customFormat="false" ht="13.5" hidden="false" customHeight="true" outlineLevel="0" collapsed="false"/>
    <row r="488" customFormat="false" ht="13.5" hidden="false" customHeight="true" outlineLevel="0" collapsed="false"/>
    <row r="489" customFormat="false" ht="13.5" hidden="false" customHeight="true" outlineLevel="0" collapsed="false"/>
    <row r="490" customFormat="false" ht="13.5" hidden="false" customHeight="true" outlineLevel="0" collapsed="false"/>
    <row r="491" customFormat="false" ht="13.5" hidden="false" customHeight="true" outlineLevel="0" collapsed="false"/>
    <row r="492" customFormat="false" ht="13.5" hidden="false" customHeight="true" outlineLevel="0" collapsed="false"/>
    <row r="493" customFormat="false" ht="13.5" hidden="false" customHeight="true" outlineLevel="0" collapsed="false"/>
    <row r="494" customFormat="false" ht="13.5" hidden="false" customHeight="true" outlineLevel="0" collapsed="false"/>
    <row r="495" customFormat="false" ht="13.5" hidden="false" customHeight="true" outlineLevel="0" collapsed="false"/>
    <row r="496" customFormat="false" ht="13.5" hidden="false" customHeight="true" outlineLevel="0" collapsed="false"/>
    <row r="497" customFormat="false" ht="13.5" hidden="false" customHeight="true" outlineLevel="0" collapsed="false"/>
    <row r="498" customFormat="false" ht="13.5" hidden="false" customHeight="true" outlineLevel="0" collapsed="false"/>
    <row r="499" customFormat="false" ht="13.5" hidden="false" customHeight="true" outlineLevel="0" collapsed="false"/>
    <row r="500" customFormat="false" ht="13.5" hidden="false" customHeight="true" outlineLevel="0" collapsed="false"/>
    <row r="501" customFormat="false" ht="13.5" hidden="false" customHeight="true" outlineLevel="0" collapsed="false"/>
    <row r="502" customFormat="false" ht="13.5" hidden="false" customHeight="true" outlineLevel="0" collapsed="false"/>
    <row r="503" customFormat="false" ht="13.5" hidden="false" customHeight="true" outlineLevel="0" collapsed="false"/>
    <row r="504" customFormat="false" ht="13.5" hidden="false" customHeight="true" outlineLevel="0" collapsed="false"/>
    <row r="505" customFormat="false" ht="13.5" hidden="false" customHeight="true" outlineLevel="0" collapsed="false"/>
    <row r="506" customFormat="false" ht="13.5" hidden="false" customHeight="true" outlineLevel="0" collapsed="false"/>
    <row r="507" customFormat="false" ht="13.5" hidden="false" customHeight="true" outlineLevel="0" collapsed="false"/>
    <row r="508" customFormat="false" ht="13.5" hidden="false" customHeight="true" outlineLevel="0" collapsed="false"/>
    <row r="509" customFormat="false" ht="13.5" hidden="false" customHeight="true" outlineLevel="0" collapsed="false"/>
    <row r="510" customFormat="false" ht="13.5" hidden="false" customHeight="true" outlineLevel="0" collapsed="false"/>
    <row r="511" customFormat="false" ht="13.5" hidden="false" customHeight="true" outlineLevel="0" collapsed="false"/>
    <row r="512" customFormat="false" ht="13.5" hidden="false" customHeight="true" outlineLevel="0" collapsed="false"/>
    <row r="513" customFormat="false" ht="13.5" hidden="false" customHeight="true" outlineLevel="0" collapsed="false"/>
    <row r="514" customFormat="false" ht="13.5" hidden="false" customHeight="true" outlineLevel="0" collapsed="false"/>
    <row r="515" customFormat="false" ht="13.5" hidden="false" customHeight="true" outlineLevel="0" collapsed="false"/>
    <row r="516" customFormat="false" ht="13.5" hidden="false" customHeight="true" outlineLevel="0" collapsed="false"/>
    <row r="517" customFormat="false" ht="13.5" hidden="false" customHeight="true" outlineLevel="0" collapsed="false"/>
    <row r="518" customFormat="false" ht="13.5" hidden="false" customHeight="true" outlineLevel="0" collapsed="false"/>
    <row r="519" customFormat="false" ht="13.5" hidden="false" customHeight="true" outlineLevel="0" collapsed="false"/>
    <row r="520" customFormat="false" ht="13.5" hidden="false" customHeight="true" outlineLevel="0" collapsed="false"/>
    <row r="521" customFormat="false" ht="13.5" hidden="false" customHeight="true" outlineLevel="0" collapsed="false"/>
    <row r="522" customFormat="false" ht="13.5" hidden="false" customHeight="true" outlineLevel="0" collapsed="false"/>
    <row r="523" customFormat="false" ht="13.5" hidden="false" customHeight="true" outlineLevel="0" collapsed="false"/>
    <row r="524" customFormat="false" ht="13.5" hidden="false" customHeight="true" outlineLevel="0" collapsed="false"/>
    <row r="525" customFormat="false" ht="13.5" hidden="false" customHeight="true" outlineLevel="0" collapsed="false"/>
    <row r="526" customFormat="false" ht="13.5" hidden="false" customHeight="true" outlineLevel="0" collapsed="false"/>
    <row r="527" customFormat="false" ht="13.5" hidden="false" customHeight="true" outlineLevel="0" collapsed="false"/>
    <row r="528" customFormat="false" ht="13.5" hidden="false" customHeight="true" outlineLevel="0" collapsed="false"/>
    <row r="529" customFormat="false" ht="13.5" hidden="false" customHeight="true" outlineLevel="0" collapsed="false"/>
    <row r="530" customFormat="false" ht="13.5" hidden="false" customHeight="true" outlineLevel="0" collapsed="false"/>
    <row r="531" customFormat="false" ht="13.5" hidden="false" customHeight="true" outlineLevel="0" collapsed="false"/>
    <row r="532" customFormat="false" ht="13.5" hidden="false" customHeight="true" outlineLevel="0" collapsed="false"/>
    <row r="533" customFormat="false" ht="13.5" hidden="false" customHeight="true" outlineLevel="0" collapsed="false"/>
    <row r="534" customFormat="false" ht="13.5" hidden="false" customHeight="true" outlineLevel="0" collapsed="false"/>
    <row r="535" customFormat="false" ht="13.5" hidden="false" customHeight="true" outlineLevel="0" collapsed="false"/>
    <row r="536" customFormat="false" ht="13.5" hidden="false" customHeight="true" outlineLevel="0" collapsed="false"/>
    <row r="537" customFormat="false" ht="13.5" hidden="false" customHeight="true" outlineLevel="0" collapsed="false"/>
    <row r="538" customFormat="false" ht="13.5" hidden="false" customHeight="true" outlineLevel="0" collapsed="false"/>
    <row r="539" customFormat="false" ht="13.5" hidden="false" customHeight="true" outlineLevel="0" collapsed="false"/>
    <row r="540" customFormat="false" ht="13.5" hidden="false" customHeight="true" outlineLevel="0" collapsed="false"/>
    <row r="541" customFormat="false" ht="13.5" hidden="false" customHeight="true" outlineLevel="0" collapsed="false"/>
    <row r="542" customFormat="false" ht="13.5" hidden="false" customHeight="true" outlineLevel="0" collapsed="false"/>
    <row r="543" customFormat="false" ht="13.5" hidden="false" customHeight="true" outlineLevel="0" collapsed="false"/>
    <row r="544" customFormat="false" ht="13.5" hidden="false" customHeight="true" outlineLevel="0" collapsed="false"/>
    <row r="545" customFormat="false" ht="13.5" hidden="false" customHeight="true" outlineLevel="0" collapsed="false"/>
    <row r="546" customFormat="false" ht="13.5" hidden="false" customHeight="true" outlineLevel="0" collapsed="false"/>
    <row r="547" customFormat="false" ht="13.5" hidden="false" customHeight="true" outlineLevel="0" collapsed="false"/>
    <row r="548" customFormat="false" ht="13.5" hidden="false" customHeight="true" outlineLevel="0" collapsed="false"/>
    <row r="549" customFormat="false" ht="13.5" hidden="false" customHeight="true" outlineLevel="0" collapsed="false"/>
    <row r="550" customFormat="false" ht="13.5" hidden="false" customHeight="true" outlineLevel="0" collapsed="false"/>
    <row r="551" customFormat="false" ht="13.5" hidden="false" customHeight="true" outlineLevel="0" collapsed="false"/>
    <row r="552" customFormat="false" ht="13.5" hidden="false" customHeight="true" outlineLevel="0" collapsed="false"/>
    <row r="553" customFormat="false" ht="13.5" hidden="false" customHeight="true" outlineLevel="0" collapsed="false"/>
    <row r="554" customFormat="false" ht="13.5" hidden="false" customHeight="true" outlineLevel="0" collapsed="false"/>
    <row r="555" customFormat="false" ht="13.5" hidden="false" customHeight="true" outlineLevel="0" collapsed="false"/>
    <row r="556" customFormat="false" ht="13.5" hidden="false" customHeight="true" outlineLevel="0" collapsed="false"/>
    <row r="557" customFormat="false" ht="13.5" hidden="false" customHeight="true" outlineLevel="0" collapsed="false"/>
    <row r="558" customFormat="false" ht="13.5" hidden="false" customHeight="true" outlineLevel="0" collapsed="false"/>
    <row r="559" customFormat="false" ht="13.5" hidden="false" customHeight="true" outlineLevel="0" collapsed="false"/>
    <row r="560" customFormat="false" ht="13.5" hidden="false" customHeight="true" outlineLevel="0" collapsed="false"/>
    <row r="561" customFormat="false" ht="13.5" hidden="false" customHeight="true" outlineLevel="0" collapsed="false"/>
    <row r="562" customFormat="false" ht="13.5" hidden="false" customHeight="true" outlineLevel="0" collapsed="false"/>
    <row r="563" customFormat="false" ht="13.5" hidden="false" customHeight="true" outlineLevel="0" collapsed="false"/>
    <row r="564" customFormat="false" ht="13.5" hidden="false" customHeight="true" outlineLevel="0" collapsed="false"/>
    <row r="565" customFormat="false" ht="13.5" hidden="false" customHeight="true" outlineLevel="0" collapsed="false"/>
    <row r="566" customFormat="false" ht="13.5" hidden="false" customHeight="true" outlineLevel="0" collapsed="false"/>
    <row r="567" customFormat="false" ht="13.5" hidden="false" customHeight="true" outlineLevel="0" collapsed="false"/>
    <row r="568" customFormat="false" ht="13.5" hidden="false" customHeight="true" outlineLevel="0" collapsed="false"/>
    <row r="569" customFormat="false" ht="13.5" hidden="false" customHeight="true" outlineLevel="0" collapsed="false"/>
    <row r="570" customFormat="false" ht="13.5" hidden="false" customHeight="true" outlineLevel="0" collapsed="false"/>
    <row r="571" customFormat="false" ht="13.5" hidden="false" customHeight="true" outlineLevel="0" collapsed="false"/>
    <row r="572" customFormat="false" ht="13.5" hidden="false" customHeight="true" outlineLevel="0" collapsed="false"/>
    <row r="573" customFormat="false" ht="13.5" hidden="false" customHeight="true" outlineLevel="0" collapsed="false"/>
    <row r="574" customFormat="false" ht="13.5" hidden="false" customHeight="true" outlineLevel="0" collapsed="false"/>
    <row r="575" customFormat="false" ht="13.5" hidden="false" customHeight="true" outlineLevel="0" collapsed="false"/>
    <row r="576" customFormat="false" ht="13.5" hidden="false" customHeight="true" outlineLevel="0" collapsed="false"/>
    <row r="577" customFormat="false" ht="13.5" hidden="false" customHeight="true" outlineLevel="0" collapsed="false"/>
    <row r="578" customFormat="false" ht="13.5" hidden="false" customHeight="true" outlineLevel="0" collapsed="false"/>
    <row r="579" customFormat="false" ht="13.5" hidden="false" customHeight="true" outlineLevel="0" collapsed="false"/>
    <row r="580" customFormat="false" ht="13.5" hidden="false" customHeight="true" outlineLevel="0" collapsed="false"/>
    <row r="581" customFormat="false" ht="13.5" hidden="false" customHeight="true" outlineLevel="0" collapsed="false"/>
    <row r="582" customFormat="false" ht="13.5" hidden="false" customHeight="true" outlineLevel="0" collapsed="false"/>
    <row r="583" customFormat="false" ht="13.5" hidden="false" customHeight="true" outlineLevel="0" collapsed="false"/>
    <row r="584" customFormat="false" ht="13.5" hidden="false" customHeight="true" outlineLevel="0" collapsed="false"/>
    <row r="585" customFormat="false" ht="13.5" hidden="false" customHeight="true" outlineLevel="0" collapsed="false"/>
    <row r="586" customFormat="false" ht="13.5" hidden="false" customHeight="true" outlineLevel="0" collapsed="false"/>
    <row r="587" customFormat="false" ht="13.5" hidden="false" customHeight="true" outlineLevel="0" collapsed="false"/>
    <row r="588" customFormat="false" ht="13.5" hidden="false" customHeight="true" outlineLevel="0" collapsed="false"/>
    <row r="589" customFormat="false" ht="13.5" hidden="false" customHeight="true" outlineLevel="0" collapsed="false"/>
    <row r="590" customFormat="false" ht="13.5" hidden="false" customHeight="true" outlineLevel="0" collapsed="false"/>
    <row r="591" customFormat="false" ht="13.5" hidden="false" customHeight="true" outlineLevel="0" collapsed="false"/>
    <row r="592" customFormat="false" ht="13.5" hidden="false" customHeight="true" outlineLevel="0" collapsed="false"/>
    <row r="593" customFormat="false" ht="13.5" hidden="false" customHeight="true" outlineLevel="0" collapsed="false"/>
    <row r="594" customFormat="false" ht="13.5" hidden="false" customHeight="true" outlineLevel="0" collapsed="false"/>
    <row r="595" customFormat="false" ht="13.5" hidden="false" customHeight="true" outlineLevel="0" collapsed="false"/>
    <row r="596" customFormat="false" ht="13.5" hidden="false" customHeight="true" outlineLevel="0" collapsed="false"/>
    <row r="597" customFormat="false" ht="13.5" hidden="false" customHeight="true" outlineLevel="0" collapsed="false"/>
    <row r="598" customFormat="false" ht="13.5" hidden="false" customHeight="true" outlineLevel="0" collapsed="false"/>
    <row r="599" customFormat="false" ht="13.5" hidden="false" customHeight="true" outlineLevel="0" collapsed="false"/>
    <row r="600" customFormat="false" ht="13.5" hidden="false" customHeight="true" outlineLevel="0" collapsed="false"/>
    <row r="601" customFormat="false" ht="13.5" hidden="false" customHeight="true" outlineLevel="0" collapsed="false"/>
    <row r="602" customFormat="false" ht="13.5" hidden="false" customHeight="true" outlineLevel="0" collapsed="false"/>
    <row r="603" customFormat="false" ht="13.5" hidden="false" customHeight="true" outlineLevel="0" collapsed="false"/>
    <row r="604" customFormat="false" ht="13.5" hidden="false" customHeight="true" outlineLevel="0" collapsed="false"/>
    <row r="605" customFormat="false" ht="13.5" hidden="false" customHeight="true" outlineLevel="0" collapsed="false"/>
    <row r="606" customFormat="false" ht="13.5" hidden="false" customHeight="true" outlineLevel="0" collapsed="false"/>
    <row r="607" customFormat="false" ht="13.5" hidden="false" customHeight="true" outlineLevel="0" collapsed="false"/>
    <row r="608" customFormat="false" ht="13.5" hidden="false" customHeight="true" outlineLevel="0" collapsed="false"/>
    <row r="609" customFormat="false" ht="13.5" hidden="false" customHeight="true" outlineLevel="0" collapsed="false"/>
    <row r="610" customFormat="false" ht="13.5" hidden="false" customHeight="true" outlineLevel="0" collapsed="false"/>
    <row r="611" customFormat="false" ht="13.5" hidden="false" customHeight="true" outlineLevel="0" collapsed="false"/>
    <row r="612" customFormat="false" ht="13.5" hidden="false" customHeight="true" outlineLevel="0" collapsed="false"/>
    <row r="613" customFormat="false" ht="13.5" hidden="false" customHeight="true" outlineLevel="0" collapsed="false"/>
    <row r="614" customFormat="false" ht="13.5" hidden="false" customHeight="true" outlineLevel="0" collapsed="false"/>
    <row r="615" customFormat="false" ht="13.5" hidden="false" customHeight="true" outlineLevel="0" collapsed="false"/>
    <row r="616" customFormat="false" ht="13.5" hidden="false" customHeight="true" outlineLevel="0" collapsed="false"/>
    <row r="617" customFormat="false" ht="13.5" hidden="false" customHeight="true" outlineLevel="0" collapsed="false"/>
    <row r="618" customFormat="false" ht="13.5" hidden="false" customHeight="true" outlineLevel="0" collapsed="false"/>
    <row r="619" customFormat="false" ht="13.5" hidden="false" customHeight="true" outlineLevel="0" collapsed="false"/>
    <row r="620" customFormat="false" ht="13.5" hidden="false" customHeight="true" outlineLevel="0" collapsed="false"/>
    <row r="621" customFormat="false" ht="13.5" hidden="false" customHeight="true" outlineLevel="0" collapsed="false"/>
    <row r="622" customFormat="false" ht="13.5" hidden="false" customHeight="true" outlineLevel="0" collapsed="false"/>
    <row r="623" customFormat="false" ht="13.5" hidden="false" customHeight="true" outlineLevel="0" collapsed="false"/>
    <row r="624" customFormat="false" ht="13.5" hidden="false" customHeight="true" outlineLevel="0" collapsed="false"/>
    <row r="625" customFormat="false" ht="13.5" hidden="false" customHeight="true" outlineLevel="0" collapsed="false"/>
    <row r="626" customFormat="false" ht="13.5" hidden="false" customHeight="true" outlineLevel="0" collapsed="false"/>
    <row r="627" customFormat="false" ht="13.5" hidden="false" customHeight="true" outlineLevel="0" collapsed="false"/>
    <row r="628" customFormat="false" ht="13.5" hidden="false" customHeight="true" outlineLevel="0" collapsed="false"/>
    <row r="629" customFormat="false" ht="13.5" hidden="false" customHeight="true" outlineLevel="0" collapsed="false"/>
    <row r="630" customFormat="false" ht="13.5" hidden="false" customHeight="true" outlineLevel="0" collapsed="false"/>
    <row r="631" customFormat="false" ht="13.5" hidden="false" customHeight="true" outlineLevel="0" collapsed="false"/>
    <row r="632" customFormat="false" ht="13.5" hidden="false" customHeight="true" outlineLevel="0" collapsed="false"/>
    <row r="633" customFormat="false" ht="13.5" hidden="false" customHeight="true" outlineLevel="0" collapsed="false"/>
    <row r="634" customFormat="false" ht="13.5" hidden="false" customHeight="true" outlineLevel="0" collapsed="false"/>
    <row r="635" customFormat="false" ht="13.5" hidden="false" customHeight="true" outlineLevel="0" collapsed="false"/>
    <row r="636" customFormat="false" ht="13.5" hidden="false" customHeight="true" outlineLevel="0" collapsed="false"/>
    <row r="637" customFormat="false" ht="13.5" hidden="false" customHeight="true" outlineLevel="0" collapsed="false"/>
    <row r="638" customFormat="false" ht="13.5" hidden="false" customHeight="true" outlineLevel="0" collapsed="false"/>
    <row r="639" customFormat="false" ht="13.5" hidden="false" customHeight="true" outlineLevel="0" collapsed="false"/>
    <row r="640" customFormat="false" ht="13.5" hidden="false" customHeight="true" outlineLevel="0" collapsed="false"/>
    <row r="641" customFormat="false" ht="13.5" hidden="false" customHeight="true" outlineLevel="0" collapsed="false"/>
    <row r="642" customFormat="false" ht="13.5" hidden="false" customHeight="true" outlineLevel="0" collapsed="false"/>
    <row r="643" customFormat="false" ht="13.5" hidden="false" customHeight="true" outlineLevel="0" collapsed="false"/>
    <row r="644" customFormat="false" ht="13.5" hidden="false" customHeight="true" outlineLevel="0" collapsed="false"/>
    <row r="645" customFormat="false" ht="13.5" hidden="false" customHeight="true" outlineLevel="0" collapsed="false"/>
    <row r="646" customFormat="false" ht="13.5" hidden="false" customHeight="true" outlineLevel="0" collapsed="false"/>
    <row r="647" customFormat="false" ht="13.5" hidden="false" customHeight="true" outlineLevel="0" collapsed="false"/>
    <row r="648" customFormat="false" ht="13.5" hidden="false" customHeight="true" outlineLevel="0" collapsed="false"/>
    <row r="649" customFormat="false" ht="13.5" hidden="false" customHeight="true" outlineLevel="0" collapsed="false"/>
    <row r="650" customFormat="false" ht="13.5" hidden="false" customHeight="true" outlineLevel="0" collapsed="false"/>
    <row r="651" customFormat="false" ht="13.5" hidden="false" customHeight="true" outlineLevel="0" collapsed="false"/>
    <row r="652" customFormat="false" ht="13.5" hidden="false" customHeight="true" outlineLevel="0" collapsed="false"/>
    <row r="653" customFormat="false" ht="13.5" hidden="false" customHeight="true" outlineLevel="0" collapsed="false"/>
    <row r="654" customFormat="false" ht="13.5" hidden="false" customHeight="true" outlineLevel="0" collapsed="false"/>
    <row r="655" customFormat="false" ht="13.5" hidden="false" customHeight="true" outlineLevel="0" collapsed="false"/>
    <row r="656" customFormat="false" ht="13.5" hidden="false" customHeight="true" outlineLevel="0" collapsed="false"/>
    <row r="657" customFormat="false" ht="13.5" hidden="false" customHeight="true" outlineLevel="0" collapsed="false"/>
    <row r="658" customFormat="false" ht="13.5" hidden="false" customHeight="true" outlineLevel="0" collapsed="false"/>
    <row r="659" customFormat="false" ht="13.5" hidden="false" customHeight="true" outlineLevel="0" collapsed="false"/>
    <row r="660" customFormat="false" ht="13.5" hidden="false" customHeight="true" outlineLevel="0" collapsed="false"/>
    <row r="661" customFormat="false" ht="13.5" hidden="false" customHeight="true" outlineLevel="0" collapsed="false"/>
    <row r="662" customFormat="false" ht="13.5" hidden="false" customHeight="true" outlineLevel="0" collapsed="false"/>
    <row r="663" customFormat="false" ht="13.5" hidden="false" customHeight="true" outlineLevel="0" collapsed="false"/>
    <row r="664" customFormat="false" ht="13.5" hidden="false" customHeight="true" outlineLevel="0" collapsed="false"/>
    <row r="665" customFormat="false" ht="13.5" hidden="false" customHeight="true" outlineLevel="0" collapsed="false"/>
    <row r="666" customFormat="false" ht="13.5" hidden="false" customHeight="true" outlineLevel="0" collapsed="false"/>
    <row r="667" customFormat="false" ht="13.5" hidden="false" customHeight="true" outlineLevel="0" collapsed="false"/>
    <row r="668" customFormat="false" ht="13.5" hidden="false" customHeight="true" outlineLevel="0" collapsed="false"/>
    <row r="669" customFormat="false" ht="13.5" hidden="false" customHeight="true" outlineLevel="0" collapsed="false"/>
    <row r="670" customFormat="false" ht="13.5" hidden="false" customHeight="true" outlineLevel="0" collapsed="false"/>
    <row r="671" customFormat="false" ht="13.5" hidden="false" customHeight="true" outlineLevel="0" collapsed="false"/>
    <row r="672" customFormat="false" ht="13.5" hidden="false" customHeight="true" outlineLevel="0" collapsed="false"/>
    <row r="673" customFormat="false" ht="13.5" hidden="false" customHeight="true" outlineLevel="0" collapsed="false"/>
    <row r="674" customFormat="false" ht="13.5" hidden="false" customHeight="true" outlineLevel="0" collapsed="false"/>
    <row r="675" customFormat="false" ht="13.5" hidden="false" customHeight="true" outlineLevel="0" collapsed="false"/>
    <row r="676" customFormat="false" ht="13.5" hidden="false" customHeight="true" outlineLevel="0" collapsed="false"/>
    <row r="677" customFormat="false" ht="13.5" hidden="false" customHeight="true" outlineLevel="0" collapsed="false"/>
    <row r="678" customFormat="false" ht="13.5" hidden="false" customHeight="true" outlineLevel="0" collapsed="false"/>
    <row r="679" customFormat="false" ht="13.5" hidden="false" customHeight="true" outlineLevel="0" collapsed="false"/>
    <row r="680" customFormat="false" ht="13.5" hidden="false" customHeight="true" outlineLevel="0" collapsed="false"/>
    <row r="681" customFormat="false" ht="13.5" hidden="false" customHeight="true" outlineLevel="0" collapsed="false"/>
    <row r="682" customFormat="false" ht="13.5" hidden="false" customHeight="true" outlineLevel="0" collapsed="false"/>
    <row r="683" customFormat="false" ht="13.5" hidden="false" customHeight="true" outlineLevel="0" collapsed="false"/>
    <row r="684" customFormat="false" ht="13.5" hidden="false" customHeight="true" outlineLevel="0" collapsed="false"/>
    <row r="685" customFormat="false" ht="13.5" hidden="false" customHeight="true" outlineLevel="0" collapsed="false"/>
    <row r="686" customFormat="false" ht="13.5" hidden="false" customHeight="true" outlineLevel="0" collapsed="false"/>
    <row r="687" customFormat="false" ht="13.5" hidden="false" customHeight="true" outlineLevel="0" collapsed="false"/>
    <row r="688" customFormat="false" ht="13.5" hidden="false" customHeight="true" outlineLevel="0" collapsed="false"/>
    <row r="689" customFormat="false" ht="13.5" hidden="false" customHeight="true" outlineLevel="0" collapsed="false"/>
    <row r="690" customFormat="false" ht="13.5" hidden="false" customHeight="true" outlineLevel="0" collapsed="false"/>
    <row r="691" customFormat="false" ht="13.5" hidden="false" customHeight="true" outlineLevel="0" collapsed="false"/>
    <row r="692" customFormat="false" ht="13.5" hidden="false" customHeight="true" outlineLevel="0" collapsed="false"/>
    <row r="693" customFormat="false" ht="13.5" hidden="false" customHeight="true" outlineLevel="0" collapsed="false"/>
    <row r="694" customFormat="false" ht="13.5" hidden="false" customHeight="true" outlineLevel="0" collapsed="false"/>
    <row r="695" customFormat="false" ht="13.5" hidden="false" customHeight="true" outlineLevel="0" collapsed="false"/>
    <row r="696" customFormat="false" ht="13.5" hidden="false" customHeight="true" outlineLevel="0" collapsed="false"/>
    <row r="697" customFormat="false" ht="13.5" hidden="false" customHeight="true" outlineLevel="0" collapsed="false"/>
    <row r="698" customFormat="false" ht="13.5" hidden="false" customHeight="true" outlineLevel="0" collapsed="false"/>
    <row r="699" customFormat="false" ht="13.5" hidden="false" customHeight="true" outlineLevel="0" collapsed="false"/>
    <row r="700" customFormat="false" ht="13.5" hidden="false" customHeight="true" outlineLevel="0" collapsed="false"/>
    <row r="701" customFormat="false" ht="13.5" hidden="false" customHeight="true" outlineLevel="0" collapsed="false"/>
    <row r="702" customFormat="false" ht="13.5" hidden="false" customHeight="true" outlineLevel="0" collapsed="false"/>
    <row r="703" customFormat="false" ht="13.5" hidden="false" customHeight="true" outlineLevel="0" collapsed="false"/>
    <row r="704" customFormat="false" ht="13.5" hidden="false" customHeight="true" outlineLevel="0" collapsed="false"/>
    <row r="705" customFormat="false" ht="13.5" hidden="false" customHeight="true" outlineLevel="0" collapsed="false"/>
    <row r="706" customFormat="false" ht="13.5" hidden="false" customHeight="true" outlineLevel="0" collapsed="false"/>
    <row r="707" customFormat="false" ht="13.5" hidden="false" customHeight="true" outlineLevel="0" collapsed="false"/>
    <row r="708" customFormat="false" ht="13.5" hidden="false" customHeight="true" outlineLevel="0" collapsed="false"/>
    <row r="709" customFormat="false" ht="13.5" hidden="false" customHeight="true" outlineLevel="0" collapsed="false"/>
    <row r="710" customFormat="false" ht="13.5" hidden="false" customHeight="true" outlineLevel="0" collapsed="false"/>
    <row r="711" customFormat="false" ht="13.5" hidden="false" customHeight="true" outlineLevel="0" collapsed="false"/>
    <row r="712" customFormat="false" ht="13.5" hidden="false" customHeight="true" outlineLevel="0" collapsed="false"/>
    <row r="713" customFormat="false" ht="13.5" hidden="false" customHeight="true" outlineLevel="0" collapsed="false"/>
    <row r="714" customFormat="false" ht="13.5" hidden="false" customHeight="true" outlineLevel="0" collapsed="false"/>
    <row r="715" customFormat="false" ht="13.5" hidden="false" customHeight="true" outlineLevel="0" collapsed="false"/>
    <row r="716" customFormat="false" ht="13.5" hidden="false" customHeight="true" outlineLevel="0" collapsed="false"/>
    <row r="717" customFormat="false" ht="13.5" hidden="false" customHeight="true" outlineLevel="0" collapsed="false"/>
    <row r="718" customFormat="false" ht="13.5" hidden="false" customHeight="true" outlineLevel="0" collapsed="false"/>
    <row r="719" customFormat="false" ht="13.5" hidden="false" customHeight="true" outlineLevel="0" collapsed="false"/>
    <row r="720" customFormat="false" ht="13.5" hidden="false" customHeight="true" outlineLevel="0" collapsed="false"/>
    <row r="721" customFormat="false" ht="13.5" hidden="false" customHeight="true" outlineLevel="0" collapsed="false"/>
    <row r="722" customFormat="false" ht="13.5" hidden="false" customHeight="true" outlineLevel="0" collapsed="false"/>
    <row r="723" customFormat="false" ht="13.5" hidden="false" customHeight="true" outlineLevel="0" collapsed="false"/>
    <row r="724" customFormat="false" ht="13.5" hidden="false" customHeight="true" outlineLevel="0" collapsed="false"/>
    <row r="725" customFormat="false" ht="13.5" hidden="false" customHeight="true" outlineLevel="0" collapsed="false"/>
    <row r="726" customFormat="false" ht="13.5" hidden="false" customHeight="true" outlineLevel="0" collapsed="false"/>
    <row r="727" customFormat="false" ht="13.5" hidden="false" customHeight="true" outlineLevel="0" collapsed="false"/>
    <row r="728" customFormat="false" ht="13.5" hidden="false" customHeight="true" outlineLevel="0" collapsed="false"/>
    <row r="729" customFormat="false" ht="13.5" hidden="false" customHeight="true" outlineLevel="0" collapsed="false"/>
    <row r="730" customFormat="false" ht="13.5" hidden="false" customHeight="true" outlineLevel="0" collapsed="false"/>
    <row r="731" customFormat="false" ht="13.5" hidden="false" customHeight="true" outlineLevel="0" collapsed="false"/>
    <row r="732" customFormat="false" ht="13.5" hidden="false" customHeight="true" outlineLevel="0" collapsed="false"/>
    <row r="733" customFormat="false" ht="13.5" hidden="false" customHeight="true" outlineLevel="0" collapsed="false"/>
    <row r="734" customFormat="false" ht="13.5" hidden="false" customHeight="true" outlineLevel="0" collapsed="false"/>
    <row r="735" customFormat="false" ht="13.5" hidden="false" customHeight="true" outlineLevel="0" collapsed="false"/>
    <row r="736" customFormat="false" ht="13.5" hidden="false" customHeight="true" outlineLevel="0" collapsed="false"/>
    <row r="737" customFormat="false" ht="13.5" hidden="false" customHeight="true" outlineLevel="0" collapsed="false"/>
    <row r="738" customFormat="false" ht="13.5" hidden="false" customHeight="true" outlineLevel="0" collapsed="false"/>
    <row r="739" customFormat="false" ht="13.5" hidden="false" customHeight="true" outlineLevel="0" collapsed="false"/>
    <row r="740" customFormat="false" ht="13.5" hidden="false" customHeight="true" outlineLevel="0" collapsed="false"/>
    <row r="741" customFormat="false" ht="13.5" hidden="false" customHeight="true" outlineLevel="0" collapsed="false"/>
    <row r="742" customFormat="false" ht="13.5" hidden="false" customHeight="true" outlineLevel="0" collapsed="false"/>
    <row r="743" customFormat="false" ht="13.5" hidden="false" customHeight="true" outlineLevel="0" collapsed="false"/>
    <row r="744" customFormat="false" ht="13.5" hidden="false" customHeight="true" outlineLevel="0" collapsed="false"/>
    <row r="745" customFormat="false" ht="13.5" hidden="false" customHeight="true" outlineLevel="0" collapsed="false"/>
    <row r="746" customFormat="false" ht="13.5" hidden="false" customHeight="true" outlineLevel="0" collapsed="false"/>
    <row r="747" customFormat="false" ht="13.5" hidden="false" customHeight="true" outlineLevel="0" collapsed="false"/>
    <row r="748" customFormat="false" ht="13.5" hidden="false" customHeight="true" outlineLevel="0" collapsed="false"/>
    <row r="749" customFormat="false" ht="13.5" hidden="false" customHeight="true" outlineLevel="0" collapsed="false"/>
    <row r="750" customFormat="false" ht="13.5" hidden="false" customHeight="true" outlineLevel="0" collapsed="false"/>
    <row r="751" customFormat="false" ht="13.5" hidden="false" customHeight="true" outlineLevel="0" collapsed="false"/>
    <row r="752" customFormat="false" ht="13.5" hidden="false" customHeight="true" outlineLevel="0" collapsed="false"/>
    <row r="753" customFormat="false" ht="13.5" hidden="false" customHeight="true" outlineLevel="0" collapsed="false"/>
    <row r="754" customFormat="false" ht="13.5" hidden="false" customHeight="true" outlineLevel="0" collapsed="false"/>
    <row r="755" customFormat="false" ht="13.5" hidden="false" customHeight="true" outlineLevel="0" collapsed="false"/>
    <row r="756" customFormat="false" ht="13.5" hidden="false" customHeight="true" outlineLevel="0" collapsed="false"/>
    <row r="757" customFormat="false" ht="13.5" hidden="false" customHeight="true" outlineLevel="0" collapsed="false"/>
    <row r="758" customFormat="false" ht="13.5" hidden="false" customHeight="true" outlineLevel="0" collapsed="false"/>
    <row r="759" customFormat="false" ht="13.5" hidden="false" customHeight="true" outlineLevel="0" collapsed="false"/>
    <row r="760" customFormat="false" ht="13.5" hidden="false" customHeight="true" outlineLevel="0" collapsed="false"/>
    <row r="761" customFormat="false" ht="13.5" hidden="false" customHeight="true" outlineLevel="0" collapsed="false"/>
    <row r="762" customFormat="false" ht="13.5" hidden="false" customHeight="true" outlineLevel="0" collapsed="false"/>
    <row r="763" customFormat="false" ht="13.5" hidden="false" customHeight="true" outlineLevel="0" collapsed="false"/>
    <row r="764" customFormat="false" ht="13.5" hidden="false" customHeight="true" outlineLevel="0" collapsed="false"/>
    <row r="765" customFormat="false" ht="13.5" hidden="false" customHeight="true" outlineLevel="0" collapsed="false"/>
    <row r="766" customFormat="false" ht="13.5" hidden="false" customHeight="true" outlineLevel="0" collapsed="false"/>
    <row r="767" customFormat="false" ht="13.5" hidden="false" customHeight="true" outlineLevel="0" collapsed="false"/>
    <row r="768" customFormat="false" ht="13.5" hidden="false" customHeight="true" outlineLevel="0" collapsed="false"/>
    <row r="769" customFormat="false" ht="13.5" hidden="false" customHeight="true" outlineLevel="0" collapsed="false"/>
    <row r="770" customFormat="false" ht="13.5" hidden="false" customHeight="true" outlineLevel="0" collapsed="false"/>
    <row r="771" customFormat="false" ht="13.5" hidden="false" customHeight="true" outlineLevel="0" collapsed="false"/>
    <row r="772" customFormat="false" ht="13.5" hidden="false" customHeight="true" outlineLevel="0" collapsed="false"/>
    <row r="773" customFormat="false" ht="13.5" hidden="false" customHeight="true" outlineLevel="0" collapsed="false"/>
    <row r="774" customFormat="false" ht="13.5" hidden="false" customHeight="true" outlineLevel="0" collapsed="false"/>
    <row r="775" customFormat="false" ht="13.5" hidden="false" customHeight="true" outlineLevel="0" collapsed="false"/>
    <row r="776" customFormat="false" ht="13.5" hidden="false" customHeight="true" outlineLevel="0" collapsed="false"/>
    <row r="777" customFormat="false" ht="13.5" hidden="false" customHeight="true" outlineLevel="0" collapsed="false"/>
    <row r="778" customFormat="false" ht="13.5" hidden="false" customHeight="true" outlineLevel="0" collapsed="false"/>
    <row r="779" customFormat="false" ht="13.5" hidden="false" customHeight="true" outlineLevel="0" collapsed="false"/>
    <row r="780" customFormat="false" ht="13.5" hidden="false" customHeight="true" outlineLevel="0" collapsed="false"/>
    <row r="781" customFormat="false" ht="13.5" hidden="false" customHeight="true" outlineLevel="0" collapsed="false"/>
    <row r="782" customFormat="false" ht="13.5" hidden="false" customHeight="true" outlineLevel="0" collapsed="false"/>
    <row r="783" customFormat="false" ht="13.5" hidden="false" customHeight="true" outlineLevel="0" collapsed="false"/>
    <row r="784" customFormat="false" ht="13.5" hidden="false" customHeight="true" outlineLevel="0" collapsed="false"/>
    <row r="785" customFormat="false" ht="13.5" hidden="false" customHeight="true" outlineLevel="0" collapsed="false"/>
    <row r="786" customFormat="false" ht="13.5" hidden="false" customHeight="true" outlineLevel="0" collapsed="false"/>
    <row r="787" customFormat="false" ht="13.5" hidden="false" customHeight="true" outlineLevel="0" collapsed="false"/>
    <row r="788" customFormat="false" ht="13.5" hidden="false" customHeight="true" outlineLevel="0" collapsed="false"/>
    <row r="789" customFormat="false" ht="13.5" hidden="false" customHeight="true" outlineLevel="0" collapsed="false"/>
    <row r="790" customFormat="false" ht="13.5" hidden="false" customHeight="true" outlineLevel="0" collapsed="false"/>
    <row r="791" customFormat="false" ht="13.5" hidden="false" customHeight="true" outlineLevel="0" collapsed="false"/>
    <row r="792" customFormat="false" ht="13.5" hidden="false" customHeight="true" outlineLevel="0" collapsed="false"/>
    <row r="793" customFormat="false" ht="13.5" hidden="false" customHeight="true" outlineLevel="0" collapsed="false"/>
    <row r="794" customFormat="false" ht="13.5" hidden="false" customHeight="true" outlineLevel="0" collapsed="false"/>
    <row r="795" customFormat="false" ht="13.5" hidden="false" customHeight="true" outlineLevel="0" collapsed="false"/>
    <row r="796" customFormat="false" ht="13.5" hidden="false" customHeight="true" outlineLevel="0" collapsed="false"/>
    <row r="797" customFormat="false" ht="13.5" hidden="false" customHeight="true" outlineLevel="0" collapsed="false"/>
    <row r="798" customFormat="false" ht="13.5" hidden="false" customHeight="true" outlineLevel="0" collapsed="false"/>
    <row r="799" customFormat="false" ht="13.5" hidden="false" customHeight="true" outlineLevel="0" collapsed="false"/>
    <row r="800" customFormat="false" ht="13.5" hidden="false" customHeight="true" outlineLevel="0" collapsed="false"/>
    <row r="801" customFormat="false" ht="13.5" hidden="false" customHeight="true" outlineLevel="0" collapsed="false"/>
    <row r="802" customFormat="false" ht="13.5" hidden="false" customHeight="true" outlineLevel="0" collapsed="false"/>
    <row r="803" customFormat="false" ht="13.5" hidden="false" customHeight="true" outlineLevel="0" collapsed="false"/>
    <row r="804" customFormat="false" ht="13.5" hidden="false" customHeight="true" outlineLevel="0" collapsed="false"/>
    <row r="805" customFormat="false" ht="13.5" hidden="false" customHeight="true" outlineLevel="0" collapsed="false"/>
    <row r="806" customFormat="false" ht="13.5" hidden="false" customHeight="true" outlineLevel="0" collapsed="false"/>
    <row r="807" customFormat="false" ht="13.5" hidden="false" customHeight="true" outlineLevel="0" collapsed="false"/>
    <row r="808" customFormat="false" ht="13.5" hidden="false" customHeight="true" outlineLevel="0" collapsed="false"/>
    <row r="809" customFormat="false" ht="13.5" hidden="false" customHeight="true" outlineLevel="0" collapsed="false"/>
    <row r="810" customFormat="false" ht="13.5" hidden="false" customHeight="true" outlineLevel="0" collapsed="false"/>
    <row r="811" customFormat="false" ht="13.5" hidden="false" customHeight="true" outlineLevel="0" collapsed="false"/>
    <row r="812" customFormat="false" ht="13.5" hidden="false" customHeight="true" outlineLevel="0" collapsed="false"/>
    <row r="813" customFormat="false" ht="13.5" hidden="false" customHeight="true" outlineLevel="0" collapsed="false"/>
    <row r="814" customFormat="false" ht="13.5" hidden="false" customHeight="true" outlineLevel="0" collapsed="false"/>
    <row r="815" customFormat="false" ht="13.5" hidden="false" customHeight="true" outlineLevel="0" collapsed="false"/>
    <row r="816" customFormat="false" ht="13.5" hidden="false" customHeight="true" outlineLevel="0" collapsed="false"/>
    <row r="817" customFormat="false" ht="13.5" hidden="false" customHeight="true" outlineLevel="0" collapsed="false"/>
    <row r="818" customFormat="false" ht="13.5" hidden="false" customHeight="true" outlineLevel="0" collapsed="false"/>
    <row r="819" customFormat="false" ht="13.5" hidden="false" customHeight="true" outlineLevel="0" collapsed="false"/>
    <row r="820" customFormat="false" ht="13.5" hidden="false" customHeight="true" outlineLevel="0" collapsed="false"/>
    <row r="821" customFormat="false" ht="13.5" hidden="false" customHeight="true" outlineLevel="0" collapsed="false"/>
    <row r="822" customFormat="false" ht="13.5" hidden="false" customHeight="true" outlineLevel="0" collapsed="false"/>
    <row r="823" customFormat="false" ht="13.5" hidden="false" customHeight="true" outlineLevel="0" collapsed="false"/>
    <row r="824" customFormat="false" ht="13.5" hidden="false" customHeight="true" outlineLevel="0" collapsed="false"/>
    <row r="825" customFormat="false" ht="13.5" hidden="false" customHeight="true" outlineLevel="0" collapsed="false"/>
    <row r="826" customFormat="false" ht="13.5" hidden="false" customHeight="true" outlineLevel="0" collapsed="false"/>
    <row r="827" customFormat="false" ht="13.5" hidden="false" customHeight="true" outlineLevel="0" collapsed="false"/>
    <row r="828" customFormat="false" ht="13.5" hidden="false" customHeight="true" outlineLevel="0" collapsed="false"/>
    <row r="829" customFormat="false" ht="13.5" hidden="false" customHeight="true" outlineLevel="0" collapsed="false"/>
    <row r="830" customFormat="false" ht="13.5" hidden="false" customHeight="true" outlineLevel="0" collapsed="false"/>
    <row r="831" customFormat="false" ht="13.5" hidden="false" customHeight="true" outlineLevel="0" collapsed="false"/>
    <row r="832" customFormat="false" ht="13.5" hidden="false" customHeight="true" outlineLevel="0" collapsed="false"/>
    <row r="833" customFormat="false" ht="13.5" hidden="false" customHeight="true" outlineLevel="0" collapsed="false"/>
    <row r="834" customFormat="false" ht="13.5" hidden="false" customHeight="true" outlineLevel="0" collapsed="false"/>
    <row r="835" customFormat="false" ht="13.5" hidden="false" customHeight="true" outlineLevel="0" collapsed="false"/>
    <row r="836" customFormat="false" ht="13.5" hidden="false" customHeight="true" outlineLevel="0" collapsed="false"/>
    <row r="837" customFormat="false" ht="13.5" hidden="false" customHeight="true" outlineLevel="0" collapsed="false"/>
    <row r="838" customFormat="false" ht="13.5" hidden="false" customHeight="true" outlineLevel="0" collapsed="false"/>
    <row r="839" customFormat="false" ht="13.5" hidden="false" customHeight="true" outlineLevel="0" collapsed="false"/>
    <row r="840" customFormat="false" ht="13.5" hidden="false" customHeight="true" outlineLevel="0" collapsed="false"/>
    <row r="841" customFormat="false" ht="13.5" hidden="false" customHeight="true" outlineLevel="0" collapsed="false"/>
    <row r="842" customFormat="false" ht="13.5" hidden="false" customHeight="true" outlineLevel="0" collapsed="false"/>
    <row r="843" customFormat="false" ht="13.5" hidden="false" customHeight="true" outlineLevel="0" collapsed="false"/>
    <row r="844" customFormat="false" ht="13.5" hidden="false" customHeight="true" outlineLevel="0" collapsed="false"/>
    <row r="845" customFormat="false" ht="13.5" hidden="false" customHeight="true" outlineLevel="0" collapsed="false"/>
    <row r="846" customFormat="false" ht="13.5" hidden="false" customHeight="true" outlineLevel="0" collapsed="false"/>
    <row r="847" customFormat="false" ht="13.5" hidden="false" customHeight="true" outlineLevel="0" collapsed="false"/>
    <row r="848" customFormat="false" ht="13.5" hidden="false" customHeight="true" outlineLevel="0" collapsed="false"/>
    <row r="849" customFormat="false" ht="13.5" hidden="false" customHeight="true" outlineLevel="0" collapsed="false"/>
    <row r="850" customFormat="false" ht="13.5" hidden="false" customHeight="true" outlineLevel="0" collapsed="false"/>
    <row r="851" customFormat="false" ht="13.5" hidden="false" customHeight="true" outlineLevel="0" collapsed="false"/>
    <row r="852" customFormat="false" ht="13.5" hidden="false" customHeight="true" outlineLevel="0" collapsed="false"/>
    <row r="853" customFormat="false" ht="13.5" hidden="false" customHeight="true" outlineLevel="0" collapsed="false"/>
    <row r="854" customFormat="false" ht="13.5" hidden="false" customHeight="true" outlineLevel="0" collapsed="false"/>
    <row r="855" customFormat="false" ht="13.5" hidden="false" customHeight="true" outlineLevel="0" collapsed="false"/>
    <row r="856" customFormat="false" ht="13.5" hidden="false" customHeight="true" outlineLevel="0" collapsed="false"/>
    <row r="857" customFormat="false" ht="13.5" hidden="false" customHeight="true" outlineLevel="0" collapsed="false"/>
    <row r="858" customFormat="false" ht="13.5" hidden="false" customHeight="true" outlineLevel="0" collapsed="false"/>
    <row r="859" customFormat="false" ht="13.5" hidden="false" customHeight="true" outlineLevel="0" collapsed="false"/>
    <row r="860" customFormat="false" ht="13.5" hidden="false" customHeight="true" outlineLevel="0" collapsed="false"/>
    <row r="861" customFormat="false" ht="13.5" hidden="false" customHeight="true" outlineLevel="0" collapsed="false"/>
    <row r="862" customFormat="false" ht="13.5" hidden="false" customHeight="true" outlineLevel="0" collapsed="false"/>
    <row r="863" customFormat="false" ht="13.5" hidden="false" customHeight="true" outlineLevel="0" collapsed="false"/>
    <row r="864" customFormat="false" ht="13.5" hidden="false" customHeight="true" outlineLevel="0" collapsed="false"/>
    <row r="865" customFormat="false" ht="13.5" hidden="false" customHeight="true" outlineLevel="0" collapsed="false"/>
    <row r="866" customFormat="false" ht="13.5" hidden="false" customHeight="true" outlineLevel="0" collapsed="false"/>
    <row r="867" customFormat="false" ht="13.5" hidden="false" customHeight="true" outlineLevel="0" collapsed="false"/>
    <row r="868" customFormat="false" ht="13.5" hidden="false" customHeight="true" outlineLevel="0" collapsed="false"/>
    <row r="869" customFormat="false" ht="13.5" hidden="false" customHeight="true" outlineLevel="0" collapsed="false"/>
    <row r="870" customFormat="false" ht="13.5" hidden="false" customHeight="true" outlineLevel="0" collapsed="false"/>
    <row r="871" customFormat="false" ht="13.5" hidden="false" customHeight="true" outlineLevel="0" collapsed="false"/>
    <row r="872" customFormat="false" ht="13.5" hidden="false" customHeight="true" outlineLevel="0" collapsed="false"/>
    <row r="873" customFormat="false" ht="13.5" hidden="false" customHeight="true" outlineLevel="0" collapsed="false"/>
    <row r="874" customFormat="false" ht="13.5" hidden="false" customHeight="true" outlineLevel="0" collapsed="false"/>
    <row r="875" customFormat="false" ht="13.5" hidden="false" customHeight="true" outlineLevel="0" collapsed="false"/>
    <row r="876" customFormat="false" ht="13.5" hidden="false" customHeight="true" outlineLevel="0" collapsed="false"/>
    <row r="877" customFormat="false" ht="13.5" hidden="false" customHeight="true" outlineLevel="0" collapsed="false"/>
    <row r="878" customFormat="false" ht="13.5" hidden="false" customHeight="true" outlineLevel="0" collapsed="false"/>
    <row r="879" customFormat="false" ht="13.5" hidden="false" customHeight="true" outlineLevel="0" collapsed="false"/>
    <row r="880" customFormat="false" ht="13.5" hidden="false" customHeight="true" outlineLevel="0" collapsed="false"/>
    <row r="881" customFormat="false" ht="13.5" hidden="false" customHeight="true" outlineLevel="0" collapsed="false"/>
    <row r="882" customFormat="false" ht="13.5" hidden="false" customHeight="true" outlineLevel="0" collapsed="false"/>
    <row r="883" customFormat="false" ht="13.5" hidden="false" customHeight="true" outlineLevel="0" collapsed="false"/>
    <row r="884" customFormat="false" ht="13.5" hidden="false" customHeight="true" outlineLevel="0" collapsed="false"/>
    <row r="885" customFormat="false" ht="13.5" hidden="false" customHeight="true" outlineLevel="0" collapsed="false"/>
    <row r="886" customFormat="false" ht="13.5" hidden="false" customHeight="true" outlineLevel="0" collapsed="false"/>
    <row r="887" customFormat="false" ht="13.5" hidden="false" customHeight="true" outlineLevel="0" collapsed="false"/>
    <row r="888" customFormat="false" ht="13.5" hidden="false" customHeight="true" outlineLevel="0" collapsed="false"/>
    <row r="889" customFormat="false" ht="13.5" hidden="false" customHeight="true" outlineLevel="0" collapsed="false"/>
    <row r="890" customFormat="false" ht="13.5" hidden="false" customHeight="true" outlineLevel="0" collapsed="false"/>
    <row r="891" customFormat="false" ht="13.5" hidden="false" customHeight="true" outlineLevel="0" collapsed="false"/>
    <row r="892" customFormat="false" ht="13.5" hidden="false" customHeight="true" outlineLevel="0" collapsed="false"/>
    <row r="893" customFormat="false" ht="13.5" hidden="false" customHeight="true" outlineLevel="0" collapsed="false"/>
    <row r="894" customFormat="false" ht="13.5" hidden="false" customHeight="true" outlineLevel="0" collapsed="false"/>
    <row r="895" customFormat="false" ht="13.5" hidden="false" customHeight="true" outlineLevel="0" collapsed="false"/>
    <row r="896" customFormat="false" ht="13.5" hidden="false" customHeight="true" outlineLevel="0" collapsed="false"/>
    <row r="897" customFormat="false" ht="13.5" hidden="false" customHeight="true" outlineLevel="0" collapsed="false"/>
    <row r="898" customFormat="false" ht="13.5" hidden="false" customHeight="true" outlineLevel="0" collapsed="false"/>
    <row r="899" customFormat="false" ht="13.5" hidden="false" customHeight="true" outlineLevel="0" collapsed="false"/>
    <row r="900" customFormat="false" ht="13.5" hidden="false" customHeight="true" outlineLevel="0" collapsed="false"/>
    <row r="901" customFormat="false" ht="13.5" hidden="false" customHeight="true" outlineLevel="0" collapsed="false"/>
    <row r="902" customFormat="false" ht="13.5" hidden="false" customHeight="true" outlineLevel="0" collapsed="false"/>
    <row r="903" customFormat="false" ht="13.5" hidden="false" customHeight="true" outlineLevel="0" collapsed="false"/>
    <row r="904" customFormat="false" ht="13.5" hidden="false" customHeight="true" outlineLevel="0" collapsed="false"/>
    <row r="905" customFormat="false" ht="13.5" hidden="false" customHeight="true" outlineLevel="0" collapsed="false"/>
    <row r="906" customFormat="false" ht="13.5" hidden="false" customHeight="true" outlineLevel="0" collapsed="false"/>
    <row r="907" customFormat="false" ht="13.5" hidden="false" customHeight="true" outlineLevel="0" collapsed="false"/>
    <row r="908" customFormat="false" ht="13.5" hidden="false" customHeight="true" outlineLevel="0" collapsed="false"/>
    <row r="909" customFormat="false" ht="13.5" hidden="false" customHeight="true" outlineLevel="0" collapsed="false"/>
    <row r="910" customFormat="false" ht="13.5" hidden="false" customHeight="true" outlineLevel="0" collapsed="false"/>
    <row r="911" customFormat="false" ht="13.5" hidden="false" customHeight="true" outlineLevel="0" collapsed="false"/>
    <row r="912" customFormat="false" ht="13.5" hidden="false" customHeight="true" outlineLevel="0" collapsed="false"/>
    <row r="913" customFormat="false" ht="13.5" hidden="false" customHeight="true" outlineLevel="0" collapsed="false"/>
    <row r="914" customFormat="false" ht="13.5" hidden="false" customHeight="true" outlineLevel="0" collapsed="false"/>
    <row r="915" customFormat="false" ht="13.5" hidden="false" customHeight="true" outlineLevel="0" collapsed="false"/>
    <row r="916" customFormat="false" ht="13.5" hidden="false" customHeight="true" outlineLevel="0" collapsed="false"/>
    <row r="917" customFormat="false" ht="13.5" hidden="false" customHeight="true" outlineLevel="0" collapsed="false"/>
    <row r="918" customFormat="false" ht="13.5" hidden="false" customHeight="true" outlineLevel="0" collapsed="false"/>
    <row r="919" customFormat="false" ht="13.5" hidden="false" customHeight="true" outlineLevel="0" collapsed="false"/>
    <row r="920" customFormat="false" ht="13.5" hidden="false" customHeight="true" outlineLevel="0" collapsed="false"/>
    <row r="921" customFormat="false" ht="13.5" hidden="false" customHeight="true" outlineLevel="0" collapsed="false"/>
    <row r="922" customFormat="false" ht="13.5" hidden="false" customHeight="true" outlineLevel="0" collapsed="false"/>
    <row r="923" customFormat="false" ht="13.5" hidden="false" customHeight="true" outlineLevel="0" collapsed="false"/>
    <row r="924" customFormat="false" ht="13.5" hidden="false" customHeight="true" outlineLevel="0" collapsed="false"/>
    <row r="925" customFormat="false" ht="13.5" hidden="false" customHeight="true" outlineLevel="0" collapsed="false"/>
    <row r="926" customFormat="false" ht="13.5" hidden="false" customHeight="true" outlineLevel="0" collapsed="false"/>
    <row r="927" customFormat="false" ht="13.5" hidden="false" customHeight="true" outlineLevel="0" collapsed="false"/>
    <row r="928" customFormat="false" ht="13.5" hidden="false" customHeight="true" outlineLevel="0" collapsed="false"/>
    <row r="929" customFormat="false" ht="13.5" hidden="false" customHeight="true" outlineLevel="0" collapsed="false"/>
    <row r="930" customFormat="false" ht="13.5" hidden="false" customHeight="true" outlineLevel="0" collapsed="false"/>
    <row r="931" customFormat="false" ht="13.5" hidden="false" customHeight="true" outlineLevel="0" collapsed="false"/>
    <row r="932" customFormat="false" ht="13.5" hidden="false" customHeight="true" outlineLevel="0" collapsed="false"/>
    <row r="933" customFormat="false" ht="13.5" hidden="false" customHeight="true" outlineLevel="0" collapsed="false"/>
    <row r="934" customFormat="false" ht="13.5" hidden="false" customHeight="true" outlineLevel="0" collapsed="false"/>
    <row r="935" customFormat="false" ht="13.5" hidden="false" customHeight="true" outlineLevel="0" collapsed="false"/>
    <row r="936" customFormat="false" ht="13.5" hidden="false" customHeight="true" outlineLevel="0" collapsed="false"/>
    <row r="937" customFormat="false" ht="13.5" hidden="false" customHeight="true" outlineLevel="0" collapsed="false"/>
    <row r="938" customFormat="false" ht="13.5" hidden="false" customHeight="true" outlineLevel="0" collapsed="false"/>
    <row r="939" customFormat="false" ht="13.5" hidden="false" customHeight="true" outlineLevel="0" collapsed="false"/>
    <row r="940" customFormat="false" ht="13.5" hidden="false" customHeight="true" outlineLevel="0" collapsed="false"/>
    <row r="941" customFormat="false" ht="13.5" hidden="false" customHeight="true" outlineLevel="0" collapsed="false"/>
    <row r="942" customFormat="false" ht="13.5" hidden="false" customHeight="true" outlineLevel="0" collapsed="false"/>
    <row r="943" customFormat="false" ht="13.5" hidden="false" customHeight="true" outlineLevel="0" collapsed="false"/>
    <row r="944" customFormat="false" ht="13.5" hidden="false" customHeight="true" outlineLevel="0" collapsed="false"/>
    <row r="945" customFormat="false" ht="13.5" hidden="false" customHeight="true" outlineLevel="0" collapsed="false"/>
    <row r="946" customFormat="false" ht="13.5" hidden="false" customHeight="true" outlineLevel="0" collapsed="false"/>
    <row r="947" customFormat="false" ht="13.5" hidden="false" customHeight="true" outlineLevel="0" collapsed="false"/>
    <row r="948" customFormat="false" ht="13.5" hidden="false" customHeight="true" outlineLevel="0" collapsed="false"/>
    <row r="949" customFormat="false" ht="13.5" hidden="false" customHeight="true" outlineLevel="0" collapsed="false"/>
    <row r="950" customFormat="false" ht="13.5" hidden="false" customHeight="true" outlineLevel="0" collapsed="false"/>
    <row r="951" customFormat="false" ht="13.5" hidden="false" customHeight="true" outlineLevel="0" collapsed="false"/>
    <row r="952" customFormat="false" ht="13.5" hidden="false" customHeight="true" outlineLevel="0" collapsed="false"/>
    <row r="953" customFormat="false" ht="13.5" hidden="false" customHeight="true" outlineLevel="0" collapsed="false"/>
    <row r="954" customFormat="false" ht="13.5" hidden="false" customHeight="true" outlineLevel="0" collapsed="false"/>
    <row r="955" customFormat="false" ht="13.5" hidden="false" customHeight="true" outlineLevel="0" collapsed="false"/>
    <row r="956" customFormat="false" ht="13.5" hidden="false" customHeight="true" outlineLevel="0" collapsed="false"/>
    <row r="957" customFormat="false" ht="13.5" hidden="false" customHeight="true" outlineLevel="0" collapsed="false"/>
    <row r="958" customFormat="false" ht="13.5" hidden="false" customHeight="true" outlineLevel="0" collapsed="false"/>
    <row r="959" customFormat="false" ht="13.5" hidden="false" customHeight="true" outlineLevel="0" collapsed="false"/>
    <row r="960" customFormat="false" ht="13.5" hidden="false" customHeight="true" outlineLevel="0" collapsed="false"/>
    <row r="961" customFormat="false" ht="13.5" hidden="false" customHeight="true" outlineLevel="0" collapsed="false"/>
    <row r="962" customFormat="false" ht="13.5" hidden="false" customHeight="true" outlineLevel="0" collapsed="false"/>
    <row r="963" customFormat="false" ht="13.5" hidden="false" customHeight="true" outlineLevel="0" collapsed="false"/>
    <row r="964" customFormat="false" ht="13.5" hidden="false" customHeight="true" outlineLevel="0" collapsed="false"/>
    <row r="965" customFormat="false" ht="13.5" hidden="false" customHeight="true" outlineLevel="0" collapsed="false"/>
    <row r="966" customFormat="false" ht="13.5" hidden="false" customHeight="true" outlineLevel="0" collapsed="false"/>
    <row r="967" customFormat="false" ht="13.5" hidden="false" customHeight="true" outlineLevel="0" collapsed="false"/>
    <row r="968" customFormat="false" ht="13.5" hidden="false" customHeight="true" outlineLevel="0" collapsed="false"/>
    <row r="969" customFormat="false" ht="13.5" hidden="false" customHeight="true" outlineLevel="0" collapsed="false"/>
    <row r="970" customFormat="false" ht="13.5" hidden="false" customHeight="true" outlineLevel="0" collapsed="false"/>
    <row r="971" customFormat="false" ht="13.5" hidden="false" customHeight="true" outlineLevel="0" collapsed="false"/>
    <row r="972" customFormat="false" ht="13.5" hidden="false" customHeight="true" outlineLevel="0" collapsed="false"/>
    <row r="973" customFormat="false" ht="13.5" hidden="false" customHeight="true" outlineLevel="0" collapsed="false"/>
    <row r="974" customFormat="false" ht="13.5" hidden="false" customHeight="true" outlineLevel="0" collapsed="false"/>
    <row r="975" customFormat="false" ht="13.5" hidden="false" customHeight="true" outlineLevel="0" collapsed="false"/>
    <row r="976" customFormat="false" ht="13.5" hidden="false" customHeight="true" outlineLevel="0" collapsed="false"/>
    <row r="977" customFormat="false" ht="13.5" hidden="false" customHeight="true" outlineLevel="0" collapsed="false"/>
    <row r="978" customFormat="false" ht="13.5" hidden="false" customHeight="true" outlineLevel="0" collapsed="false"/>
    <row r="979" customFormat="false" ht="13.5" hidden="false" customHeight="true" outlineLevel="0" collapsed="false"/>
    <row r="980" customFormat="false" ht="13.5" hidden="false" customHeight="true" outlineLevel="0" collapsed="false"/>
    <row r="981" customFormat="false" ht="13.5" hidden="false" customHeight="true" outlineLevel="0" collapsed="false"/>
    <row r="982" customFormat="false" ht="13.5" hidden="false" customHeight="true" outlineLevel="0" collapsed="false"/>
    <row r="983" customFormat="false" ht="13.5" hidden="false" customHeight="true" outlineLevel="0" collapsed="false"/>
    <row r="984" customFormat="false" ht="13.5" hidden="false" customHeight="true" outlineLevel="0" collapsed="false"/>
    <row r="985" customFormat="false" ht="13.5" hidden="false" customHeight="true" outlineLevel="0" collapsed="false"/>
    <row r="986" customFormat="false" ht="13.5" hidden="false" customHeight="true" outlineLevel="0" collapsed="false"/>
    <row r="987" customFormat="false" ht="13.5" hidden="false" customHeight="true" outlineLevel="0" collapsed="false"/>
    <row r="988" customFormat="false" ht="13.5" hidden="false" customHeight="true" outlineLevel="0" collapsed="false"/>
    <row r="989" customFormat="false" ht="13.5" hidden="false" customHeight="true" outlineLevel="0" collapsed="false"/>
    <row r="990" customFormat="false" ht="13.5" hidden="false" customHeight="true" outlineLevel="0" collapsed="false"/>
    <row r="991" customFormat="false" ht="13.5" hidden="false" customHeight="true" outlineLevel="0" collapsed="false"/>
    <row r="992" customFormat="false" ht="13.5" hidden="false" customHeight="true" outlineLevel="0" collapsed="false"/>
    <row r="993" customFormat="false" ht="13.5" hidden="false" customHeight="true" outlineLevel="0" collapsed="false"/>
    <row r="994" customFormat="false" ht="13.5" hidden="false" customHeight="true" outlineLevel="0" collapsed="false"/>
    <row r="995" customFormat="false" ht="13.5" hidden="false" customHeight="true" outlineLevel="0" collapsed="false"/>
    <row r="996" customFormat="false" ht="13.5" hidden="false" customHeight="true" outlineLevel="0" collapsed="false"/>
    <row r="997" customFormat="false" ht="13.5" hidden="false" customHeight="true" outlineLevel="0" collapsed="false"/>
    <row r="998" customFormat="false" ht="13.5" hidden="false" customHeight="true" outlineLevel="0" collapsed="false"/>
    <row r="999" customFormat="false" ht="13.5" hidden="false" customHeight="true" outlineLevel="0" collapsed="false"/>
    <row r="1000" customFormat="false" ht="13.5" hidden="false" customHeight="true" outlineLevel="0" collapsed="false"/>
    <row r="1001" customFormat="false" ht="13.5" hidden="false" customHeight="true" outlineLevel="0" collapsed="false"/>
  </sheetData>
  <mergeCells count="5">
    <mergeCell ref="A1:H9"/>
    <mergeCell ref="A10:H10"/>
    <mergeCell ref="B89:C89"/>
    <mergeCell ref="A137:G137"/>
    <mergeCell ref="A149:G149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60" firstPageNumber="0" fitToWidth="1" fitToHeight="1" pageOrder="overThenDown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102</TotalTime>
  <Application>LibreOffice/6.1.0.3$Windows_X86_64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2024-07-24T09:55:57Z</dcterms:created>
  <dc:creator/>
  <dc:description/>
  <dc:language>pt-BR</dc:language>
  <cp:lastModifiedBy/>
  <dcterms:modified xsi:type="dcterms:W3CDTF">2024-08-15T12:37:54Z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</Properties>
</file>