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10.jpeg" ContentType="image/jpeg"/>
  <Override PartName="/xl/media/image11.jpeg" ContentType="image/jpeg"/>
  <Override PartName="/xl/media/image12.jpeg" ContentType="image/jpe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Eletricista" sheetId="1" state="visible" r:id="rId2"/>
    <sheet name="Manut Predial" sheetId="2" state="visible" r:id="rId3"/>
    <sheet name="Mecânico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90" authorId="0">
      <text>
        <r>
          <rPr>
            <sz val="10"/>
            <rFont val="Arial"/>
            <family val="2"/>
            <charset val="1"/>
          </rPr>
          <t xml:space="preserve">Percentual total do modulo 2.2 X percentual do aviso prévio trabalhado.</t>
        </r>
      </text>
    </comment>
    <comment ref="E41" authorId="0">
      <text>
        <r>
          <rPr>
            <sz val="10"/>
            <rFont val="Arial"/>
            <family val="2"/>
            <charset val="1"/>
          </rPr>
          <t xml:space="preserve">30% dependendo da atividade</t>
        </r>
      </text>
    </comment>
    <comment ref="E42" authorId="0">
      <text>
        <r>
          <rPr>
            <sz val="10"/>
            <rFont val="Arial"/>
            <family val="2"/>
            <charset val="1"/>
          </rPr>
          <t xml:space="preserve">10%, 20% ou 40% dependendo da atividade</t>
        </r>
      </text>
    </comment>
    <comment ref="E43" authorId="0">
      <text>
        <r>
          <rPr>
            <sz val="10"/>
            <rFont val="Arial"/>
            <family val="2"/>
            <charset val="1"/>
          </rPr>
          <t xml:space="preserve">25% sobre a hora normal</t>
        </r>
      </text>
    </comment>
    <comment ref="E51" authorId="0">
      <text>
        <r>
          <rPr>
            <sz val="10"/>
            <rFont val="Arial"/>
            <family val="2"/>
            <charset val="1"/>
          </rPr>
          <t xml:space="preserve">Cálculo:
(1/12)*100 = 8,33%</t>
        </r>
      </text>
    </comment>
    <comment ref="E52" authorId="0">
      <text>
        <r>
          <rPr>
            <sz val="10"/>
            <rFont val="Arial"/>
            <family val="2"/>
            <charset val="1"/>
          </rPr>
          <t xml:space="preserve">Cálculo:
(1/12)+(1/12/3)*100 = 11,11%</t>
        </r>
      </text>
    </comment>
    <comment ref="E69" authorId="0">
      <text>
        <r>
          <rPr>
            <sz val="10"/>
            <rFont val="Arial"/>
            <family val="2"/>
            <charset val="1"/>
          </rPr>
          <t xml:space="preserve">Decreto 6.732/2021 – Município Concórdia.</t>
        </r>
      </text>
    </comment>
    <comment ref="E70" authorId="0">
      <text>
        <r>
          <rPr>
            <sz val="10"/>
            <rFont val="Arial"/>
            <family val="2"/>
            <charset val="1"/>
          </rPr>
          <t xml:space="preserve">CLÁUSULA DÉCIMA SEGUNDA - VALE ALIMENTAÇÃO CCT 2022</t>
        </r>
      </text>
    </comment>
    <comment ref="E71" authorId="0">
      <text>
        <r>
          <rPr>
            <sz val="10"/>
            <rFont val="Arial"/>
            <family val="2"/>
            <charset val="1"/>
          </rPr>
          <t xml:space="preserve">CLÁUSULA DÉCIMA SEXTA - BENEFÍCIO DE ASSISTÊNCIA AO TRABALHADOR (SAÚDE E QUALIFICAÇÃO PROFISSIONAL). CCT 2022</t>
        </r>
      </text>
    </comment>
    <comment ref="E72" authorId="0">
      <text>
        <r>
          <rPr>
            <sz val="10"/>
            <rFont val="Arial"/>
            <family val="2"/>
            <charset val="1"/>
          </rPr>
          <t xml:space="preserve">CLÁUSULA DÉCIMA QUARTA - SEGURO DE VIDA CCT 2022.</t>
        </r>
      </text>
    </comment>
    <comment ref="E74" authorId="0">
      <text>
        <r>
          <rPr>
            <sz val="10"/>
            <rFont val="Arial"/>
            <family val="2"/>
            <charset val="1"/>
          </rPr>
          <t xml:space="preserve">Cláusula 11 da CCT 2022 adicional de assiduidade
correspondente a 7% (sete por cento) incidente sobre o total da remuneração, em caráter indenizatório</t>
        </r>
      </text>
    </comment>
    <comment ref="E86" authorId="0">
      <text>
        <r>
          <rPr>
            <sz val="10"/>
            <rFont val="Arial"/>
            <family val="2"/>
            <charset val="1"/>
          </rPr>
          <t xml:space="preserve">Segundo dados, a média de pessoas demitidas nessa situação é de 5%. Cálculo:
((1/12)*0,05)*100 = 0,42%.</t>
        </r>
      </text>
    </comment>
    <comment ref="E87" authorId="0">
      <text>
        <r>
          <rPr>
            <sz val="10"/>
            <rFont val="Arial"/>
            <family val="2"/>
            <charset val="1"/>
          </rPr>
          <t xml:space="preserve">Cálculo:
(0,0042*0,8)*100 = 0,0333%</t>
        </r>
      </text>
    </comment>
    <comment ref="E88" authorId="0">
      <text>
        <r>
          <rPr>
            <sz val="10"/>
            <rFont val="Arial"/>
            <family val="2"/>
            <charset val="1"/>
          </rPr>
          <t xml:space="preserve">Cálculo: ((0,40*0,08)*0,05)*100 = 0,16%.</t>
        </r>
      </text>
    </comment>
    <comment ref="E89" authorId="0">
      <text>
        <r>
          <rPr>
            <sz val="10"/>
            <rFont val="Arial"/>
            <family val="2"/>
            <charset val="1"/>
          </rPr>
          <t xml:space="preserve">1º ano de vigência:
Segundo dados, a média de pessoas demitidas nessa situação é de 95%. Cálculo:
(((7/30)/12)*0,95)*100 = 1,85%.
2º ano de vigência:
Segundo dados, a média de pessoas demitidas nessa situação é de 2%. Cálculo:
(((7/30)/12)*0,02)*100 = 0,04%.
</t>
        </r>
      </text>
    </comment>
    <comment ref="E91" authorId="0">
      <text>
        <r>
          <rPr>
            <sz val="10"/>
            <rFont val="Arial"/>
            <family val="2"/>
            <charset val="1"/>
          </rPr>
          <t xml:space="preserve">Cálculo: ((0,40*0,08)*0,95)*100 = 3,04%</t>
        </r>
      </text>
    </comment>
    <comment ref="E97" authorId="0">
      <text>
        <r>
          <rPr>
            <sz val="10"/>
            <rFont val="Arial"/>
            <family val="2"/>
            <charset val="1"/>
          </rPr>
          <t xml:space="preserve">Cálculo:
(1/12)*100 = 8,33%</t>
        </r>
      </text>
    </comment>
    <comment ref="E98" authorId="0">
      <text>
        <r>
          <rPr>
            <sz val="10"/>
            <rFont val="Arial"/>
            <family val="2"/>
            <charset val="1"/>
          </rPr>
          <t xml:space="preserve">Segundo dados, a média de ausências no trabalho ao ano é de 5 dias. Cálculo:
((5/30)/12)*100 = 1,39%</t>
        </r>
      </text>
    </comment>
    <comment ref="E99" authorId="0">
      <text>
        <r>
          <rPr>
            <sz val="10"/>
            <rFont val="Arial"/>
            <family val="2"/>
            <charset val="1"/>
          </rPr>
          <t xml:space="preserve">Segundo dados, a média de empregados que se tornam pais ao ano é de 1,43%. Cálculo: (((20/30)/12)*0,0143)*100 = </t>
        </r>
        <r>
          <rPr>
            <i val="true"/>
            <sz val="12"/>
            <color rgb="FF00000A"/>
            <rFont val="Arial"/>
            <family val="2"/>
            <charset val="1"/>
          </rPr>
          <t xml:space="preserve">0,08%</t>
        </r>
      </text>
    </comment>
    <comment ref="E100" authorId="0">
      <text>
        <r>
          <rPr>
            <sz val="10"/>
            <rFont val="Arial"/>
            <family val="2"/>
            <charset val="1"/>
          </rPr>
          <t xml:space="preserve"> Segundo dados, a média de empregados que tem ausências no trabalho por acidente ao ano é de 9,22%. Cálculo:
(((15/30)/12)*0,0922)*100 = 0,38%</t>
        </r>
      </text>
    </comment>
    <comment ref="E101" authorId="0">
      <text>
        <r>
          <rPr>
            <sz val="10"/>
            <rFont val="Arial"/>
            <family val="2"/>
            <charset val="1"/>
          </rPr>
          <t xml:space="preserve">Segundo dados, a média de empregadas que se tornam mães ao ano é de 1,97%. Cálculo: ((((1 + 1/3)/12)*(5/12)*0,0197)*100 = </t>
        </r>
        <r>
          <rPr>
            <i val="true"/>
            <sz val="12"/>
            <color rgb="FF00000A"/>
            <rFont val="Arial"/>
            <family val="2"/>
            <charset val="1"/>
          </rPr>
          <t xml:space="preserve">0,09%.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90" authorId="0">
      <text>
        <r>
          <rPr>
            <sz val="10"/>
            <rFont val="Arial"/>
            <family val="2"/>
            <charset val="1"/>
          </rPr>
          <t xml:space="preserve">Percentual total do modulo 2.2 X percentual do aviso prévio trabalhado.</t>
        </r>
      </text>
    </comment>
    <comment ref="E41" authorId="0">
      <text>
        <r>
          <rPr>
            <sz val="10"/>
            <rFont val="Arial"/>
            <family val="2"/>
            <charset val="1"/>
          </rPr>
          <t xml:space="preserve">30% dependendo da atividade</t>
        </r>
      </text>
    </comment>
    <comment ref="E42" authorId="0">
      <text>
        <r>
          <rPr>
            <sz val="10"/>
            <rFont val="Arial"/>
            <family val="2"/>
            <charset val="1"/>
          </rPr>
          <t xml:space="preserve">10%, 20% ou 40% dependendo da atividade</t>
        </r>
      </text>
    </comment>
    <comment ref="E43" authorId="0">
      <text>
        <r>
          <rPr>
            <sz val="10"/>
            <rFont val="Arial"/>
            <family val="2"/>
            <charset val="1"/>
          </rPr>
          <t xml:space="preserve">25% sobre a hora normal</t>
        </r>
      </text>
    </comment>
    <comment ref="E51" authorId="0">
      <text>
        <r>
          <rPr>
            <sz val="10"/>
            <rFont val="Arial"/>
            <family val="2"/>
            <charset val="1"/>
          </rPr>
          <t xml:space="preserve">Cálculo:
(1/12)*100 = 8,33%</t>
        </r>
      </text>
    </comment>
    <comment ref="E52" authorId="0">
      <text>
        <r>
          <rPr>
            <sz val="10"/>
            <rFont val="Arial"/>
            <family val="2"/>
            <charset val="1"/>
          </rPr>
          <t xml:space="preserve">Cálculo:
(1/12)+(1/12/3)*100 = 11,11%</t>
        </r>
      </text>
    </comment>
    <comment ref="E69" authorId="0">
      <text>
        <r>
          <rPr>
            <sz val="10"/>
            <rFont val="Arial"/>
            <family val="2"/>
            <charset val="1"/>
          </rPr>
          <t xml:space="preserve">Decreto 6.732/2021 – Município Concórdia.</t>
        </r>
      </text>
    </comment>
    <comment ref="E70" authorId="0">
      <text>
        <r>
          <rPr>
            <sz val="10"/>
            <rFont val="Arial"/>
            <family val="2"/>
            <charset val="1"/>
          </rPr>
          <t xml:space="preserve">CLÁUSULA DÉCIMA SEGUNDA - VALE ALIMENTAÇÃO CCT 2022</t>
        </r>
      </text>
    </comment>
    <comment ref="E71" authorId="0">
      <text>
        <r>
          <rPr>
            <sz val="10"/>
            <rFont val="Arial"/>
            <family val="2"/>
            <charset val="1"/>
          </rPr>
          <t xml:space="preserve">CLÁUSULA DÉCIMA SEXTA - BENEFÍCIO DE ASSISTÊNCIA AO TRABALHADOR (SAÚDE E QUALIFICAÇÃO PROFISSIONAL). CCT 2022</t>
        </r>
      </text>
    </comment>
    <comment ref="E72" authorId="0">
      <text>
        <r>
          <rPr>
            <sz val="10"/>
            <rFont val="Arial"/>
            <family val="2"/>
            <charset val="1"/>
          </rPr>
          <t xml:space="preserve">CLÁUSULA DÉCIMA QUARTA - SEGURO DE VIDA CCT 2022.</t>
        </r>
      </text>
    </comment>
    <comment ref="E74" authorId="0">
      <text>
        <r>
          <rPr>
            <sz val="10"/>
            <rFont val="Arial"/>
            <family val="2"/>
            <charset val="1"/>
          </rPr>
          <t xml:space="preserve">Cláusula 11 da CCT 2022 adicional de assiduidade
correspondente a 7% (sete por cento) incidente sobre o total da remuneração, em caráter indenizatório</t>
        </r>
      </text>
    </comment>
    <comment ref="E86" authorId="0">
      <text>
        <r>
          <rPr>
            <sz val="10"/>
            <rFont val="Arial"/>
            <family val="2"/>
            <charset val="1"/>
          </rPr>
          <t xml:space="preserve">Segundo dados, a média de pessoas demitidas nessa situação é de 5%. Cálculo:
((1/12)*0,05)*100 = 0,42%.</t>
        </r>
      </text>
    </comment>
    <comment ref="E87" authorId="0">
      <text>
        <r>
          <rPr>
            <sz val="10"/>
            <rFont val="Arial"/>
            <family val="2"/>
            <charset val="1"/>
          </rPr>
          <t xml:space="preserve">Cálculo:
(0,0042*0,8)*100 = 0,0333%</t>
        </r>
      </text>
    </comment>
    <comment ref="E88" authorId="0">
      <text>
        <r>
          <rPr>
            <sz val="10"/>
            <rFont val="Arial"/>
            <family val="2"/>
            <charset val="1"/>
          </rPr>
          <t xml:space="preserve">Cálculo: ((0,40*0,08)*0,05)*100 = 0,16%.</t>
        </r>
      </text>
    </comment>
    <comment ref="E89" authorId="0">
      <text>
        <r>
          <rPr>
            <sz val="10"/>
            <rFont val="Arial"/>
            <family val="2"/>
            <charset val="1"/>
          </rPr>
          <t xml:space="preserve">1º ano de vigência:
Segundo dados, a média de pessoas demitidas nessa situação é de 95%. Cálculo:
(((7/30)/12)*0,95)*100 = 1,85%.
2º ano de vigência:
Segundo dados, a média de pessoas demitidas nessa situação é de 2%. Cálculo:
(((7/30)/12)*0,02)*100 = 0,04%.
</t>
        </r>
      </text>
    </comment>
    <comment ref="E91" authorId="0">
      <text>
        <r>
          <rPr>
            <sz val="10"/>
            <rFont val="Arial"/>
            <family val="2"/>
            <charset val="1"/>
          </rPr>
          <t xml:space="preserve">Cálculo: ((0,40*0,08)*0,95)*100 = 3,04%</t>
        </r>
      </text>
    </comment>
    <comment ref="E97" authorId="0">
      <text>
        <r>
          <rPr>
            <sz val="10"/>
            <rFont val="Arial"/>
            <family val="2"/>
            <charset val="1"/>
          </rPr>
          <t xml:space="preserve">Cálculo:
(1/12)*100 = 8,33%</t>
        </r>
      </text>
    </comment>
    <comment ref="E98" authorId="0">
      <text>
        <r>
          <rPr>
            <sz val="10"/>
            <rFont val="Arial"/>
            <family val="2"/>
            <charset val="1"/>
          </rPr>
          <t xml:space="preserve">Segundo dados, a média de ausências no trabalho ao ano é de 5 dias. Cálculo:
((5/30)/12)*100 = 1,39%</t>
        </r>
      </text>
    </comment>
    <comment ref="E99" authorId="0">
      <text>
        <r>
          <rPr>
            <sz val="10"/>
            <rFont val="Arial"/>
            <family val="2"/>
            <charset val="1"/>
          </rPr>
          <t xml:space="preserve">Segundo dados, a média de empregados que se tornam pais ao ano é de 1,43%. Cálculo: (((20/30)/12)*0,0143)*100 = </t>
        </r>
        <r>
          <rPr>
            <i val="true"/>
            <sz val="12"/>
            <color rgb="FF00000A"/>
            <rFont val="Arial"/>
            <family val="2"/>
            <charset val="1"/>
          </rPr>
          <t xml:space="preserve">0,08%</t>
        </r>
      </text>
    </comment>
    <comment ref="E100" authorId="0">
      <text>
        <r>
          <rPr>
            <sz val="10"/>
            <rFont val="Arial"/>
            <family val="2"/>
            <charset val="1"/>
          </rPr>
          <t xml:space="preserve"> Segundo dados, a média de empregados que tem ausências no trabalho por acidente ao ano é de 9,22%. Cálculo:
(((15/30)/12)*0,0922)*100 = 0,38%</t>
        </r>
      </text>
    </comment>
    <comment ref="E101" authorId="0">
      <text>
        <r>
          <rPr>
            <sz val="10"/>
            <rFont val="Arial"/>
            <family val="2"/>
            <charset val="1"/>
          </rPr>
          <t xml:space="preserve">Segundo dados, a média de empregadas que se tornam mães ao ano é de 1,97%. Cálculo: ((((1 + 1/3)/12)*(5/12)*0,0197)*100 = </t>
        </r>
        <r>
          <rPr>
            <i val="true"/>
            <sz val="12"/>
            <color rgb="FF00000A"/>
            <rFont val="Arial"/>
            <family val="2"/>
            <charset val="1"/>
          </rPr>
          <t xml:space="preserve">0,09%.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90" authorId="0">
      <text>
        <r>
          <rPr>
            <sz val="10"/>
            <rFont val="Arial"/>
            <family val="2"/>
            <charset val="1"/>
          </rPr>
          <t xml:space="preserve">Percentual total do modulo 2.2 X percentual do aviso prévio trabalhado.</t>
        </r>
      </text>
    </comment>
    <comment ref="E41" authorId="0">
      <text>
        <r>
          <rPr>
            <sz val="10"/>
            <rFont val="Arial"/>
            <family val="2"/>
            <charset val="1"/>
          </rPr>
          <t xml:space="preserve">30% dependendo da atividade</t>
        </r>
      </text>
    </comment>
    <comment ref="E42" authorId="0">
      <text>
        <r>
          <rPr>
            <sz val="10"/>
            <rFont val="Arial"/>
            <family val="2"/>
            <charset val="1"/>
          </rPr>
          <t xml:space="preserve">10%, 20% ou 40% dependendo da atividade</t>
        </r>
      </text>
    </comment>
    <comment ref="E43" authorId="0">
      <text>
        <r>
          <rPr>
            <sz val="10"/>
            <rFont val="Arial"/>
            <family val="2"/>
            <charset val="1"/>
          </rPr>
          <t xml:space="preserve">25% sobre a hora normal</t>
        </r>
      </text>
    </comment>
    <comment ref="E51" authorId="0">
      <text>
        <r>
          <rPr>
            <sz val="10"/>
            <rFont val="Arial"/>
            <family val="2"/>
            <charset val="1"/>
          </rPr>
          <t xml:space="preserve">Cálculo:
(1/12)*100 = 8,33%</t>
        </r>
      </text>
    </comment>
    <comment ref="E52" authorId="0">
      <text>
        <r>
          <rPr>
            <sz val="10"/>
            <rFont val="Arial"/>
            <family val="2"/>
            <charset val="1"/>
          </rPr>
          <t xml:space="preserve">Cálculo:
(1/12)+(1/12/3)*100 = 11,11%</t>
        </r>
      </text>
    </comment>
    <comment ref="E69" authorId="0">
      <text>
        <r>
          <rPr>
            <sz val="10"/>
            <rFont val="Arial"/>
            <family val="2"/>
            <charset val="1"/>
          </rPr>
          <t xml:space="preserve">Decreto 6.732/2021 – Município Concórdia.</t>
        </r>
      </text>
    </comment>
    <comment ref="E70" authorId="0">
      <text>
        <r>
          <rPr>
            <sz val="10"/>
            <rFont val="Arial"/>
            <family val="2"/>
            <charset val="1"/>
          </rPr>
          <t xml:space="preserve">CLÁUSULA DÉCIMA SEGUNDA - VALE ALIMENTAÇÃO CCT 2022</t>
        </r>
      </text>
    </comment>
    <comment ref="E71" authorId="0">
      <text>
        <r>
          <rPr>
            <sz val="10"/>
            <rFont val="Arial"/>
            <family val="2"/>
            <charset val="1"/>
          </rPr>
          <t xml:space="preserve">CLÁUSULA DÉCIMA SEXTA - BENEFÍCIO DE ASSISTÊNCIA AO TRABALHADOR (SAÚDE E QUALIFICAÇÃO PROFISSIONAL). CCT 2022</t>
        </r>
      </text>
    </comment>
    <comment ref="E72" authorId="0">
      <text>
        <r>
          <rPr>
            <sz val="10"/>
            <rFont val="Arial"/>
            <family val="2"/>
            <charset val="1"/>
          </rPr>
          <t xml:space="preserve">CLÁUSULA DÉCIMA QUARTA - SEGURO DE VIDA CCT 2022.</t>
        </r>
      </text>
    </comment>
    <comment ref="E74" authorId="0">
      <text>
        <r>
          <rPr>
            <sz val="10"/>
            <rFont val="Arial"/>
            <family val="2"/>
            <charset val="1"/>
          </rPr>
          <t xml:space="preserve">Cláusula 11 da CCT 2022 adicional de assiduidade
correspondente a 7% (sete por cento) incidente sobre o total da remuneração, em caráter indenizatório</t>
        </r>
      </text>
    </comment>
    <comment ref="E86" authorId="0">
      <text>
        <r>
          <rPr>
            <sz val="10"/>
            <rFont val="Arial"/>
            <family val="2"/>
            <charset val="1"/>
          </rPr>
          <t xml:space="preserve">Segundo dados, a média de pessoas demitidas nessa situação é de 5%. Cálculo:
((1/12)*0,05)*100 = 0,42%.</t>
        </r>
      </text>
    </comment>
    <comment ref="E87" authorId="0">
      <text>
        <r>
          <rPr>
            <sz val="10"/>
            <rFont val="Arial"/>
            <family val="2"/>
            <charset val="1"/>
          </rPr>
          <t xml:space="preserve">Cálculo:
(0,0042*0,8)*100 = 0,0333%</t>
        </r>
      </text>
    </comment>
    <comment ref="E88" authorId="0">
      <text>
        <r>
          <rPr>
            <sz val="10"/>
            <rFont val="Arial"/>
            <family val="2"/>
            <charset val="1"/>
          </rPr>
          <t xml:space="preserve">Cálculo: ((0,40*0,08)*0,05)*100 = 0,16%.</t>
        </r>
      </text>
    </comment>
    <comment ref="E89" authorId="0">
      <text>
        <r>
          <rPr>
            <sz val="10"/>
            <rFont val="Arial"/>
            <family val="2"/>
            <charset val="1"/>
          </rPr>
          <t xml:space="preserve">1º ano de vigência:
Segundo dados, a média de pessoas demitidas nessa situação é de 95%. Cálculo:
(((7/30)/12)*0,95)*100 = 1,85%.
2º ano de vigência:
Segundo dados, a média de pessoas demitidas nessa situação é de 2%. Cálculo:
(((7/30)/12)*0,02)*100 = 0,04%.
</t>
        </r>
      </text>
    </comment>
    <comment ref="E91" authorId="0">
      <text>
        <r>
          <rPr>
            <sz val="10"/>
            <rFont val="Arial"/>
            <family val="2"/>
            <charset val="1"/>
          </rPr>
          <t xml:space="preserve">Cálculo: ((0,40*0,08)*0,95)*100 = 3,04%</t>
        </r>
      </text>
    </comment>
    <comment ref="E97" authorId="0">
      <text>
        <r>
          <rPr>
            <sz val="10"/>
            <rFont val="Arial"/>
            <family val="2"/>
            <charset val="1"/>
          </rPr>
          <t xml:space="preserve">Cálculo:
(1/12)*100 = 8,33%</t>
        </r>
      </text>
    </comment>
    <comment ref="E98" authorId="0">
      <text>
        <r>
          <rPr>
            <sz val="10"/>
            <rFont val="Arial"/>
            <family val="2"/>
            <charset val="1"/>
          </rPr>
          <t xml:space="preserve">Segundo dados, a média de ausências no trabalho ao ano é de 5 dias. Cálculo:
((5/30)/12)*100 = 1,39%</t>
        </r>
      </text>
    </comment>
    <comment ref="E99" authorId="0">
      <text>
        <r>
          <rPr>
            <sz val="10"/>
            <rFont val="Arial"/>
            <family val="2"/>
            <charset val="1"/>
          </rPr>
          <t xml:space="preserve">Segundo dados, a média de empregados que se tornam pais ao ano é de 1,43%. Cálculo: (((20/30)/12)*0,0143)*100 = </t>
        </r>
        <r>
          <rPr>
            <i val="true"/>
            <sz val="12"/>
            <color rgb="FF00000A"/>
            <rFont val="Arial"/>
            <family val="2"/>
            <charset val="1"/>
          </rPr>
          <t xml:space="preserve">0,08%</t>
        </r>
      </text>
    </comment>
    <comment ref="E100" authorId="0">
      <text>
        <r>
          <rPr>
            <sz val="10"/>
            <rFont val="Arial"/>
            <family val="2"/>
            <charset val="1"/>
          </rPr>
          <t xml:space="preserve"> Segundo dados, a média de empregados que tem ausências no trabalho por acidente ao ano é de 9,22%. Cálculo:
(((15/30)/12)*0,0922)*100 = 0,38%</t>
        </r>
      </text>
    </comment>
    <comment ref="E101" authorId="0">
      <text>
        <r>
          <rPr>
            <sz val="10"/>
            <rFont val="Arial"/>
            <family val="2"/>
            <charset val="1"/>
          </rPr>
          <t xml:space="preserve">Segundo dados, a média de empregadas que se tornam mães ao ano é de 1,97%. Cálculo: ((((1 + 1/3)/12)*(5/12)*0,0197)*100 = </t>
        </r>
        <r>
          <rPr>
            <i val="true"/>
            <sz val="12"/>
            <color rgb="FF00000A"/>
            <rFont val="Arial"/>
            <family val="2"/>
            <charset val="1"/>
          </rPr>
          <t xml:space="preserve">0,09%.</t>
        </r>
      </text>
    </comment>
  </commentList>
</comments>
</file>

<file path=xl/sharedStrings.xml><?xml version="1.0" encoding="utf-8"?>
<sst xmlns="http://schemas.openxmlformats.org/spreadsheetml/2006/main" count="663" uniqueCount="142">
  <si>
    <r>
      <rPr>
        <b val="true"/>
        <sz val="11"/>
        <color rgb="FF000000"/>
        <rFont val="Arial"/>
        <family val="2"/>
        <charset val="1"/>
      </rPr>
      <t xml:space="preserve">
</t>
    </r>
    <r>
      <rPr>
        <b val="true"/>
        <sz val="10"/>
        <color rgb="FF000000"/>
        <rFont val="Calibri"/>
        <family val="2"/>
        <charset val="1"/>
      </rPr>
      <t xml:space="preserve">Ministério da Educação
Secretaria de Educação Profissional e Tecnológica
Instituto Federal Catarinense</t>
    </r>
  </si>
  <si>
    <t xml:space="preserve">Mapa de Formação de Preços – Eletricista</t>
  </si>
  <si>
    <t xml:space="preserve">Licitação nº</t>
  </si>
  <si>
    <t xml:space="preserve">PREGÃO ELETRÔNICO Nº 106/2022</t>
  </si>
  <si>
    <t xml:space="preserve">Número do processo</t>
  </si>
  <si>
    <t xml:space="preserve">23351.003833/2022-61</t>
  </si>
  <si>
    <t xml:space="preserve">Dia ___/___/20___ às ___:___ horas</t>
  </si>
  <si>
    <t xml:space="preserve">Discriminação dos Serviços (dados referentes à contratação)</t>
  </si>
  <si>
    <t xml:space="preserve">Data de apreciação da proposta (dia/mês/ano)</t>
  </si>
  <si>
    <t xml:space="preserve">Município/DF</t>
  </si>
  <si>
    <t xml:space="preserve">Concórdia</t>
  </si>
  <si>
    <t xml:space="preserve">CCT</t>
  </si>
  <si>
    <t xml:space="preserve">SC000316/2022</t>
  </si>
  <si>
    <t xml:space="preserve">Nº de meses de execução contratual</t>
  </si>
  <si>
    <t xml:space="preserve">Identificação do serviço</t>
  </si>
  <si>
    <t xml:space="preserve">Eletricista</t>
  </si>
  <si>
    <t xml:space="preserve">Posto de serviço:</t>
  </si>
  <si>
    <t xml:space="preserve">Nº de empregados:</t>
  </si>
  <si>
    <t xml:space="preserve">Nº de dias trabalhados:</t>
  </si>
  <si>
    <t xml:space="preserve">Carga horária semanal:</t>
  </si>
  <si>
    <t xml:space="preserve">Valor vale transporte</t>
  </si>
  <si>
    <t xml:space="preserve">Valor auxílio alimentação:</t>
  </si>
  <si>
    <t xml:space="preserve">Dados para composição dos custos referentes a mão de obra</t>
  </si>
  <si>
    <t xml:space="preserve">Tipo de serviço</t>
  </si>
  <si>
    <t xml:space="preserve">Eletricista 44 hrs</t>
  </si>
  <si>
    <t xml:space="preserve">Classificação Brasileira de Ocupações (CBO)</t>
  </si>
  <si>
    <t xml:space="preserve">9511-05</t>
  </si>
  <si>
    <t xml:space="preserve">Salário normativo da categoria profissional</t>
  </si>
  <si>
    <t xml:space="preserve">Categoria profissional</t>
  </si>
  <si>
    <t xml:space="preserve">Data base da categoria</t>
  </si>
  <si>
    <t xml:space="preserve">01 de Janeiro</t>
  </si>
  <si>
    <t xml:space="preserve">Módulo 1 - Composição da remuneração</t>
  </si>
  <si>
    <t xml:space="preserve">Composição da remuneração</t>
  </si>
  <si>
    <t xml:space="preserve">%</t>
  </si>
  <si>
    <t xml:space="preserve">Valor (R$)</t>
  </si>
  <si>
    <t xml:space="preserve">A</t>
  </si>
  <si>
    <t xml:space="preserve">Salário base</t>
  </si>
  <si>
    <t xml:space="preserve">B</t>
  </si>
  <si>
    <t xml:space="preserve">Adicional de periculosidade</t>
  </si>
  <si>
    <t xml:space="preserve">C</t>
  </si>
  <si>
    <t xml:space="preserve">Adicional de insalubridade</t>
  </si>
  <si>
    <t xml:space="preserve">D</t>
  </si>
  <si>
    <t xml:space="preserve">Adicional noturno</t>
  </si>
  <si>
    <t xml:space="preserve">E</t>
  </si>
  <si>
    <t xml:space="preserve">Adicional de hora noturna reduzida</t>
  </si>
  <si>
    <t xml:space="preserve">F</t>
  </si>
  <si>
    <t xml:space="preserve">Outros (especificar)</t>
  </si>
  <si>
    <t xml:space="preserve">Total</t>
  </si>
  <si>
    <t xml:space="preserve">Módulo 2 – Encargos e benefícios anuais, mensais e diários</t>
  </si>
  <si>
    <t xml:space="preserve">Submódulo 2.1 – 13º (décimo terceiro) salário, férias e adicional de férias</t>
  </si>
  <si>
    <t xml:space="preserve">2.1</t>
  </si>
  <si>
    <t xml:space="preserve">13º (décimo terceiro) salário, férias e adicional de férias</t>
  </si>
  <si>
    <t xml:space="preserve">13º (décimo terceiro) salário</t>
  </si>
  <si>
    <t xml:space="preserve">Férias e adicional de férias</t>
  </si>
  <si>
    <t xml:space="preserve">Submódulo 2.2 – Encargos previdenciários (GPS), fundo de garantia por tempo de serviços (FGTS) e outras contribuições</t>
  </si>
  <si>
    <t xml:space="preserve">2.2</t>
  </si>
  <si>
    <t xml:space="preserve">GPS, FGTS e outras contribuições</t>
  </si>
  <si>
    <t xml:space="preserve">INSS</t>
  </si>
  <si>
    <t xml:space="preserve">Salário educação</t>
  </si>
  <si>
    <t xml:space="preserve">SAT</t>
  </si>
  <si>
    <t xml:space="preserve">SESC ou SESI</t>
  </si>
  <si>
    <t xml:space="preserve">SENAI – SENAC</t>
  </si>
  <si>
    <t xml:space="preserve">SEBRAE</t>
  </si>
  <si>
    <t xml:space="preserve">G</t>
  </si>
  <si>
    <t xml:space="preserve">INCRA</t>
  </si>
  <si>
    <t xml:space="preserve">H</t>
  </si>
  <si>
    <t xml:space="preserve">FGTS</t>
  </si>
  <si>
    <t xml:space="preserve">Submódulo 2.3 – Benefícios mensais e diários</t>
  </si>
  <si>
    <t xml:space="preserve">2.3</t>
  </si>
  <si>
    <t xml:space="preserve">Benefícios mensais e diários</t>
  </si>
  <si>
    <t xml:space="preserve">Vale Transporte (Vlr. Unit. x 2 x 22 dias) - 6% s/ salário</t>
  </si>
  <si>
    <t xml:space="preserve">Auxílio-alimentação (Vlr. Unit. x 2 x 22 dias) – 1%</t>
  </si>
  <si>
    <t xml:space="preserve">Benefício de Assistência ao trabalhador </t>
  </si>
  <si>
    <t xml:space="preserve">Seguro de Vida</t>
  </si>
  <si>
    <t xml:space="preserve">Outros</t>
  </si>
  <si>
    <t xml:space="preserve">Prêmio assiduidade</t>
  </si>
  <si>
    <t xml:space="preserve">Quadro-resumo do módulo 2 – Encargos e benefícios anuais, mensais e diários</t>
  </si>
  <si>
    <t xml:space="preserve">Encargos e benefícios anuais, mensais e diários</t>
  </si>
  <si>
    <t xml:space="preserve">Módulo 3 – Provisão para rescisão</t>
  </si>
  <si>
    <t xml:space="preserve">Provisão para rescisão</t>
  </si>
  <si>
    <t xml:space="preserve">Aviso prévio indenizado</t>
  </si>
  <si>
    <t xml:space="preserve">Incidência do FGTS sobre o aviso prévio indenizado</t>
  </si>
  <si>
    <t xml:space="preserve">Multa do FGTS e contribuição social sobre o aviso prévio indenizado</t>
  </si>
  <si>
    <t xml:space="preserve">Aviso prévio trabalhado</t>
  </si>
  <si>
    <t xml:space="preserve">Incidência de GPS, FGTS e outras contribuições sobre o aviso prévio trabalhado</t>
  </si>
  <si>
    <t xml:space="preserve">Multa do FGTS e contribuição social sobre o aviso prévio trabalhado</t>
  </si>
  <si>
    <t xml:space="preserve">Módulo 4 – Custo de reposição do profissional ausente</t>
  </si>
  <si>
    <t xml:space="preserve">Submódulo 4.1 – Substituto nas ausências legais</t>
  </si>
  <si>
    <t xml:space="preserve">4.1</t>
  </si>
  <si>
    <t xml:space="preserve">Composição do custo de reposição do profissional ausente</t>
  </si>
  <si>
    <t xml:space="preserve">Substituto na cobertura de férias</t>
  </si>
  <si>
    <t xml:space="preserve">Substituto na cobertura de ausências legais</t>
  </si>
  <si>
    <t xml:space="preserve">Substituto na cobertura de licença-paternidade</t>
  </si>
  <si>
    <t xml:space="preserve">Substituto na cobertura de ausência por acidente de trabalho</t>
  </si>
  <si>
    <t xml:space="preserve">Substituto na cobertura de afastamento maternidade</t>
  </si>
  <si>
    <t xml:space="preserve">Substituto na cobertura de Outras ausências (especificar)</t>
  </si>
  <si>
    <t xml:space="preserve">Submódulo 4.2 – Substituto na intrajornada</t>
  </si>
  <si>
    <t xml:space="preserve">4.2</t>
  </si>
  <si>
    <t xml:space="preserve">Substituto na intrajornada</t>
  </si>
  <si>
    <t xml:space="preserve">Substituto na cobertura de intervalo para repouso ou alimentação</t>
  </si>
  <si>
    <t xml:space="preserve">Quadro-resumo do Módulo 4 – Custo de reposição do profissional ausente</t>
  </si>
  <si>
    <t xml:space="preserve">Custo de reposição do profissional ausente</t>
  </si>
  <si>
    <t xml:space="preserve">Substituto nas ausências legais</t>
  </si>
  <si>
    <t xml:space="preserve">Módulo 5 - Insumos diversos</t>
  </si>
  <si>
    <t xml:space="preserve">Insumos diversos</t>
  </si>
  <si>
    <t xml:space="preserve">Uniformes</t>
  </si>
  <si>
    <t xml:space="preserve">Materiais</t>
  </si>
  <si>
    <t xml:space="preserve">Equipamentos</t>
  </si>
  <si>
    <t xml:space="preserve">Outros (EPI’s)</t>
  </si>
  <si>
    <t xml:space="preserve">Total de Insumos diversos</t>
  </si>
  <si>
    <t xml:space="preserve">Módulo 6 - Custos indiretos, tributos e lucro</t>
  </si>
  <si>
    <t xml:space="preserve">Custos Indiretos, tributos e lucro</t>
  </si>
  <si>
    <t xml:space="preserve">Custos indiretos</t>
  </si>
  <si>
    <t xml:space="preserve">A1</t>
  </si>
  <si>
    <t xml:space="preserve">Percentual Custos Indiretos</t>
  </si>
  <si>
    <t xml:space="preserve">Lucro</t>
  </si>
  <si>
    <t xml:space="preserve">B1</t>
  </si>
  <si>
    <t xml:space="preserve">Percentual de Lucro</t>
  </si>
  <si>
    <t xml:space="preserve">Tributos</t>
  </si>
  <si>
    <t xml:space="preserve">C1</t>
  </si>
  <si>
    <t xml:space="preserve">Tributos federais (PIS e COFINS)</t>
  </si>
  <si>
    <t xml:space="preserve">C2</t>
  </si>
  <si>
    <t xml:space="preserve">Tributos estaduais (especificar)</t>
  </si>
  <si>
    <t xml:space="preserve">C3</t>
  </si>
  <si>
    <t xml:space="preserve">Tributos municipais (ISS)</t>
  </si>
  <si>
    <t xml:space="preserve">Quadro-resumo do custo por empregado</t>
  </si>
  <si>
    <t xml:space="preserve">Mão de obra vinculada à execução contratual</t>
  </si>
  <si>
    <t xml:space="preserve">(R$)</t>
  </si>
  <si>
    <t xml:space="preserve">Subtotal (A + B +C+ D+E)</t>
  </si>
  <si>
    <t xml:space="preserve">Valor total por empregado</t>
  </si>
  <si>
    <t xml:space="preserve">Quadro-resumo do valor mensal dos serviços</t>
  </si>
  <si>
    <t xml:space="preserve">Valor proposto por empregado</t>
  </si>
  <si>
    <t xml:space="preserve">Quantidade de postos</t>
  </si>
  <si>
    <t xml:space="preserve">Valor total do serviço</t>
  </si>
  <si>
    <t xml:space="preserve">Valor total do serviço (12 meses)</t>
  </si>
  <si>
    <t xml:space="preserve">Valor mensal dos serviços</t>
  </si>
  <si>
    <t xml:space="preserve">Mapa de Formação de Preços – Manutenção Predial</t>
  </si>
  <si>
    <t xml:space="preserve">Manutenção Predial 44h</t>
  </si>
  <si>
    <t xml:space="preserve">5143-10</t>
  </si>
  <si>
    <t xml:space="preserve">Mapa de Formação de Preços – Mecânico de Manutenção de Máquinas em Geral</t>
  </si>
  <si>
    <t xml:space="preserve">Mecânico44h</t>
  </si>
  <si>
    <t xml:space="preserve">9113-05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</si>
</sst>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R$ &quot;#,##0.00\ ;&quot;(R$ &quot;#,##0.00\)"/>
    <numFmt numFmtId="166" formatCode="0"/>
    <numFmt numFmtId="167" formatCode="[$R$-416]\ #,##0.00;[RED]\-[$R$-416]\ #,##0.00"/>
    <numFmt numFmtId="168" formatCode="dd/mm/yyyy"/>
    <numFmt numFmtId="169" formatCode="0.00%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b val="true"/>
      <sz val="11"/>
      <name val="Arial"/>
      <family val="2"/>
      <charset val="1"/>
    </font>
    <font>
      <sz val="10"/>
      <color rgb="FF000000"/>
      <name val="Arial"/>
      <family val="2"/>
      <charset val="1"/>
    </font>
    <font>
      <sz val="10.5"/>
      <name val="Arial]"/>
      <family val="2"/>
      <charset val="1"/>
    </font>
    <font>
      <sz val="10"/>
      <color rgb="FFFF0000"/>
      <name val="Arial"/>
      <family val="2"/>
      <charset val="1"/>
    </font>
    <font>
      <i val="true"/>
      <sz val="12"/>
      <color rgb="FF00000A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rgb="FFFFFFD7"/>
        <bgColor rgb="FFFFF5CE"/>
      </patternFill>
    </fill>
    <fill>
      <patternFill patternType="solid">
        <fgColor rgb="FFC0C0C0"/>
        <bgColor rgb="FFBFBFBF"/>
      </patternFill>
    </fill>
    <fill>
      <patternFill patternType="solid">
        <fgColor rgb="FFFFF5CE"/>
        <bgColor rgb="FFFFFFD7"/>
      </patternFill>
    </fill>
    <fill>
      <patternFill patternType="solid">
        <fgColor rgb="FFBFBFBF"/>
        <bgColor rgb="FFC0C0C0"/>
      </patternFill>
    </fill>
    <fill>
      <patternFill patternType="solid">
        <fgColor rgb="FFB3CAC7"/>
        <bgColor rgb="FFC0C0C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7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6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bottom" textRotation="0" wrapText="true" indent="0" shrinkToFit="false"/>
      <protection locked="true" hidden="false"/>
    </xf>
    <xf numFmtId="164" fontId="7" fillId="6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6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5C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3CAC7"/>
      <rgbColor rgb="FFFF99CC"/>
      <rgbColor rgb="FFBFBFB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1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3499920</xdr:colOff>
      <xdr:row>1</xdr:row>
      <xdr:rowOff>97560</xdr:rowOff>
    </xdr:from>
    <xdr:to>
      <xdr:col>1</xdr:col>
      <xdr:colOff>4261320</xdr:colOff>
      <xdr:row>5</xdr:row>
      <xdr:rowOff>174960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4058640" y="272880"/>
          <a:ext cx="761400" cy="778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3499920</xdr:colOff>
      <xdr:row>1</xdr:row>
      <xdr:rowOff>97560</xdr:rowOff>
    </xdr:from>
    <xdr:to>
      <xdr:col>1</xdr:col>
      <xdr:colOff>4261320</xdr:colOff>
      <xdr:row>5</xdr:row>
      <xdr:rowOff>174960</xdr:rowOff>
    </xdr:to>
    <xdr:pic>
      <xdr:nvPicPr>
        <xdr:cNvPr id="1" name="Figura 1" descr=""/>
        <xdr:cNvPicPr/>
      </xdr:nvPicPr>
      <xdr:blipFill>
        <a:blip r:embed="rId1"/>
        <a:stretch/>
      </xdr:blipFill>
      <xdr:spPr>
        <a:xfrm>
          <a:off x="4058640" y="272880"/>
          <a:ext cx="761400" cy="778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3499920</xdr:colOff>
      <xdr:row>1</xdr:row>
      <xdr:rowOff>97560</xdr:rowOff>
    </xdr:from>
    <xdr:to>
      <xdr:col>1</xdr:col>
      <xdr:colOff>4261320</xdr:colOff>
      <xdr:row>5</xdr:row>
      <xdr:rowOff>174960</xdr:rowOff>
    </xdr:to>
    <xdr:pic>
      <xdr:nvPicPr>
        <xdr:cNvPr id="2" name="Figura 1" descr=""/>
        <xdr:cNvPicPr/>
      </xdr:nvPicPr>
      <xdr:blipFill>
        <a:blip r:embed="rId1"/>
        <a:stretch/>
      </xdr:blipFill>
      <xdr:spPr>
        <a:xfrm>
          <a:off x="4058640" y="272880"/>
          <a:ext cx="761400" cy="778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52"/>
  <sheetViews>
    <sheetView showFormulas="false" showGridLines="true" showRowColHeaders="true" showZeros="true" rightToLeft="false" tabSelected="false" showOutlineSymbols="true" defaultGridColor="true" view="normal" topLeftCell="A122" colorId="64" zoomScale="100" zoomScaleNormal="100" zoomScalePageLayoutView="100" workbookViewId="0">
      <selection pane="topLeft" activeCell="E31" activeCellId="0" sqref="E3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7.92"/>
    <col collapsed="false" customWidth="true" hidden="false" outlineLevel="0" max="2" min="2" style="1" width="62.38"/>
    <col collapsed="false" customWidth="true" hidden="false" outlineLevel="0" max="3" min="3" style="1" width="23.2"/>
    <col collapsed="false" customWidth="true" hidden="false" outlineLevel="0" max="4" min="4" style="1" width="12.5"/>
    <col collapsed="false" customWidth="true" hidden="false" outlineLevel="0" max="5" min="5" style="1" width="19.45"/>
    <col collapsed="false" customWidth="true" hidden="false" outlineLevel="0" max="6" min="6" style="1" width="15.68"/>
    <col collapsed="false" customWidth="true" hidden="false" outlineLevel="0" max="7" min="7" style="1" width="15.28"/>
    <col collapsed="false" customWidth="true" hidden="false" outlineLevel="0" max="8" min="8" style="0" width="14.72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2"/>
      <c r="F1" s="3"/>
      <c r="G1" s="3"/>
    </row>
    <row r="2" customFormat="false" ht="13.8" hidden="false" customHeight="false" outlineLevel="0" collapsed="false">
      <c r="A2" s="2"/>
      <c r="B2" s="2"/>
      <c r="C2" s="2"/>
      <c r="D2" s="2"/>
      <c r="E2" s="2"/>
      <c r="F2" s="4"/>
      <c r="G2" s="4"/>
    </row>
    <row r="3" customFormat="false" ht="13.8" hidden="false" customHeight="false" outlineLevel="0" collapsed="false">
      <c r="A3" s="2"/>
      <c r="B3" s="2"/>
      <c r="C3" s="2"/>
      <c r="D3" s="2"/>
      <c r="E3" s="2"/>
      <c r="F3" s="5"/>
      <c r="G3" s="5"/>
    </row>
    <row r="4" customFormat="false" ht="13.8" hidden="false" customHeight="false" outlineLevel="0" collapsed="false">
      <c r="A4" s="2"/>
      <c r="B4" s="2"/>
      <c r="C4" s="2"/>
      <c r="D4" s="2"/>
      <c r="E4" s="2"/>
      <c r="F4" s="6"/>
      <c r="G4" s="6"/>
    </row>
    <row r="5" customFormat="false" ht="13.8" hidden="false" customHeight="false" outlineLevel="0" collapsed="false">
      <c r="A5" s="2"/>
      <c r="B5" s="2"/>
      <c r="C5" s="2"/>
      <c r="D5" s="2"/>
      <c r="E5" s="2"/>
    </row>
    <row r="6" customFormat="false" ht="13.8" hidden="false" customHeight="false" outlineLevel="0" collapsed="false">
      <c r="A6" s="2"/>
      <c r="B6" s="2"/>
      <c r="C6" s="2"/>
      <c r="D6" s="2"/>
      <c r="E6" s="2"/>
    </row>
    <row r="7" customFormat="false" ht="13.8" hidden="false" customHeight="false" outlineLevel="0" collapsed="false">
      <c r="A7" s="2"/>
      <c r="B7" s="2"/>
      <c r="C7" s="2"/>
      <c r="D7" s="2"/>
      <c r="E7" s="2"/>
    </row>
    <row r="8" customFormat="false" ht="13.8" hidden="false" customHeight="false" outlineLevel="0" collapsed="false">
      <c r="A8" s="2"/>
      <c r="B8" s="2"/>
      <c r="C8" s="2"/>
      <c r="D8" s="2"/>
      <c r="E8" s="2"/>
    </row>
    <row r="9" customFormat="false" ht="13.8" hidden="false" customHeight="false" outlineLevel="0" collapsed="false">
      <c r="A9" s="2"/>
      <c r="B9" s="2"/>
      <c r="C9" s="2"/>
      <c r="D9" s="2"/>
      <c r="E9" s="2"/>
    </row>
    <row r="10" customFormat="false" ht="13.8" hidden="false" customHeight="false" outlineLevel="0" collapsed="false">
      <c r="A10" s="3" t="s">
        <v>1</v>
      </c>
      <c r="B10" s="3"/>
      <c r="C10" s="3"/>
      <c r="D10" s="3"/>
      <c r="E10" s="3"/>
    </row>
    <row r="11" customFormat="false" ht="13.8" hidden="false" customHeight="false" outlineLevel="0" collapsed="false">
      <c r="A11" s="7"/>
      <c r="E11" s="8"/>
    </row>
    <row r="12" customFormat="false" ht="13.8" hidden="false" customHeight="false" outlineLevel="0" collapsed="false">
      <c r="A12" s="9" t="s">
        <v>2</v>
      </c>
      <c r="B12" s="10"/>
      <c r="C12" s="11" t="s">
        <v>3</v>
      </c>
      <c r="D12" s="0"/>
      <c r="E12" s="0"/>
    </row>
    <row r="13" customFormat="false" ht="13.8" hidden="false" customHeight="false" outlineLevel="0" collapsed="false">
      <c r="A13" s="9" t="s">
        <v>4</v>
      </c>
      <c r="B13" s="10"/>
      <c r="C13" s="11" t="s">
        <v>5</v>
      </c>
      <c r="D13" s="0"/>
      <c r="E13" s="0"/>
    </row>
    <row r="14" customFormat="false" ht="13.8" hidden="false" customHeight="false" outlineLevel="0" collapsed="false">
      <c r="A14" s="0"/>
      <c r="B14" s="0"/>
      <c r="C14" s="0"/>
      <c r="D14" s="12"/>
      <c r="E14" s="0"/>
    </row>
    <row r="15" customFormat="false" ht="13.8" hidden="false" customHeight="false" outlineLevel="0" collapsed="false">
      <c r="A15" s="13" t="s">
        <v>6</v>
      </c>
      <c r="B15" s="0"/>
      <c r="C15" s="0"/>
      <c r="D15" s="12"/>
      <c r="E15" s="0"/>
    </row>
    <row r="16" customFormat="false" ht="13.8" hidden="false" customHeight="false" outlineLevel="0" collapsed="false">
      <c r="A16" s="0"/>
      <c r="B16" s="0"/>
      <c r="C16" s="0"/>
      <c r="D16" s="12"/>
      <c r="E16" s="0"/>
    </row>
    <row r="17" customFormat="false" ht="13.8" hidden="false" customHeight="false" outlineLevel="0" collapsed="false">
      <c r="A17" s="14" t="s">
        <v>7</v>
      </c>
      <c r="D17" s="0"/>
      <c r="E17" s="0"/>
    </row>
    <row r="18" customFormat="false" ht="13.8" hidden="false" customHeight="false" outlineLevel="0" collapsed="false">
      <c r="A18" s="15" t="s">
        <v>8</v>
      </c>
      <c r="B18" s="16"/>
      <c r="C18" s="16"/>
      <c r="D18" s="17"/>
      <c r="E18" s="17"/>
    </row>
    <row r="19" customFormat="false" ht="13.8" hidden="false" customHeight="false" outlineLevel="0" collapsed="false">
      <c r="A19" s="15" t="s">
        <v>9</v>
      </c>
      <c r="B19" s="16"/>
      <c r="C19" s="16"/>
      <c r="D19" s="17"/>
      <c r="E19" s="18" t="s">
        <v>10</v>
      </c>
    </row>
    <row r="20" customFormat="false" ht="13.8" hidden="false" customHeight="false" outlineLevel="0" collapsed="false">
      <c r="A20" s="15" t="s">
        <v>11</v>
      </c>
      <c r="B20" s="16"/>
      <c r="C20" s="16"/>
      <c r="D20" s="17"/>
      <c r="E20" s="19" t="s">
        <v>12</v>
      </c>
    </row>
    <row r="21" customFormat="false" ht="13.8" hidden="false" customHeight="false" outlineLevel="0" collapsed="false">
      <c r="A21" s="15" t="s">
        <v>13</v>
      </c>
      <c r="B21" s="16"/>
      <c r="C21" s="16"/>
      <c r="D21" s="17"/>
      <c r="E21" s="18" t="n">
        <v>12</v>
      </c>
    </row>
    <row r="22" customFormat="false" ht="13.8" hidden="false" customHeight="false" outlineLevel="0" collapsed="false">
      <c r="A22" s="0"/>
      <c r="B22" s="0"/>
      <c r="C22" s="0"/>
      <c r="D22" s="12"/>
      <c r="E22" s="0"/>
    </row>
    <row r="23" customFormat="false" ht="13.8" hidden="false" customHeight="false" outlineLevel="0" collapsed="false">
      <c r="A23" s="14" t="s">
        <v>14</v>
      </c>
      <c r="B23" s="20"/>
      <c r="C23" s="20"/>
      <c r="D23" s="8"/>
      <c r="E23" s="0"/>
      <c r="F23" s="0"/>
      <c r="G23" s="0"/>
    </row>
    <row r="24" customFormat="false" ht="13.8" hidden="false" customHeight="false" outlineLevel="0" collapsed="false">
      <c r="A24" s="21" t="s">
        <v>15</v>
      </c>
      <c r="B24" s="22"/>
      <c r="C24" s="23"/>
      <c r="D24" s="17"/>
      <c r="E24" s="17"/>
      <c r="F24" s="0"/>
      <c r="G24" s="0"/>
    </row>
    <row r="25" customFormat="false" ht="13.8" hidden="false" customHeight="false" outlineLevel="0" collapsed="false">
      <c r="A25" s="21" t="s">
        <v>16</v>
      </c>
      <c r="B25" s="24"/>
      <c r="C25" s="17"/>
      <c r="D25" s="17"/>
      <c r="E25" s="25" t="n">
        <v>1</v>
      </c>
      <c r="F25" s="0"/>
      <c r="G25" s="0"/>
    </row>
    <row r="26" customFormat="false" ht="13.8" hidden="false" customHeight="false" outlineLevel="0" collapsed="false">
      <c r="A26" s="21" t="s">
        <v>17</v>
      </c>
      <c r="B26" s="24"/>
      <c r="C26" s="17"/>
      <c r="D26" s="17"/>
      <c r="E26" s="26" t="n">
        <v>1</v>
      </c>
      <c r="F26" s="0"/>
      <c r="G26" s="0"/>
    </row>
    <row r="27" customFormat="false" ht="13.8" hidden="false" customHeight="false" outlineLevel="0" collapsed="false">
      <c r="A27" s="21" t="s">
        <v>18</v>
      </c>
      <c r="B27" s="24"/>
      <c r="C27" s="17"/>
      <c r="D27" s="17"/>
      <c r="E27" s="27" t="n">
        <v>22</v>
      </c>
      <c r="F27" s="0"/>
      <c r="G27" s="0"/>
    </row>
    <row r="28" customFormat="false" ht="13.8" hidden="false" customHeight="false" outlineLevel="0" collapsed="false">
      <c r="A28" s="21" t="s">
        <v>19</v>
      </c>
      <c r="B28" s="24"/>
      <c r="C28" s="17"/>
      <c r="D28" s="17"/>
      <c r="E28" s="28" t="n">
        <v>44</v>
      </c>
    </row>
    <row r="29" customFormat="false" ht="13.8" hidden="false" customHeight="false" outlineLevel="0" collapsed="false">
      <c r="A29" s="21" t="s">
        <v>20</v>
      </c>
      <c r="B29" s="24"/>
      <c r="C29" s="17"/>
      <c r="D29" s="17"/>
      <c r="E29" s="29" t="n">
        <v>0</v>
      </c>
      <c r="F29" s="20"/>
      <c r="G29" s="20"/>
    </row>
    <row r="30" customFormat="false" ht="13.8" hidden="false" customHeight="false" outlineLevel="0" collapsed="false">
      <c r="A30" s="21" t="s">
        <v>21</v>
      </c>
      <c r="B30" s="24"/>
      <c r="C30" s="17"/>
      <c r="D30" s="17"/>
      <c r="E30" s="29" t="n">
        <v>0</v>
      </c>
    </row>
    <row r="31" s="33" customFormat="true" ht="35.05" hidden="false" customHeight="true" outlineLevel="0" collapsed="false">
      <c r="A31" s="30" t="s">
        <v>22</v>
      </c>
      <c r="B31" s="31"/>
      <c r="C31" s="31"/>
      <c r="D31" s="31"/>
      <c r="E31" s="32"/>
      <c r="F31" s="0"/>
      <c r="G31" s="0"/>
      <c r="H31" s="0"/>
      <c r="AMJ31" s="0"/>
    </row>
    <row r="32" customFormat="false" ht="14.15" hidden="false" customHeight="false" outlineLevel="0" collapsed="false">
      <c r="A32" s="34" t="n">
        <v>1</v>
      </c>
      <c r="B32" s="35" t="s">
        <v>23</v>
      </c>
      <c r="C32" s="35"/>
      <c r="D32" s="35"/>
      <c r="E32" s="36" t="s">
        <v>24</v>
      </c>
      <c r="F32" s="0"/>
      <c r="G32" s="0"/>
    </row>
    <row r="33" customFormat="false" ht="15.2" hidden="false" customHeight="false" outlineLevel="0" collapsed="false">
      <c r="A33" s="34" t="n">
        <v>2</v>
      </c>
      <c r="B33" s="35" t="s">
        <v>25</v>
      </c>
      <c r="C33" s="35"/>
      <c r="D33" s="35"/>
      <c r="E33" s="37" t="s">
        <v>26</v>
      </c>
      <c r="F33" s="0"/>
      <c r="G33" s="0"/>
    </row>
    <row r="34" customFormat="false" ht="13.8" hidden="false" customHeight="false" outlineLevel="0" collapsed="false">
      <c r="A34" s="34" t="n">
        <v>3</v>
      </c>
      <c r="B34" s="35" t="s">
        <v>27</v>
      </c>
      <c r="C34" s="35"/>
      <c r="D34" s="35"/>
      <c r="E34" s="38" t="n">
        <v>0</v>
      </c>
      <c r="F34" s="0"/>
      <c r="G34" s="0"/>
    </row>
    <row r="35" customFormat="false" ht="13.8" hidden="false" customHeight="false" outlineLevel="0" collapsed="false">
      <c r="A35" s="34" t="n">
        <v>4</v>
      </c>
      <c r="B35" s="35" t="s">
        <v>28</v>
      </c>
      <c r="C35" s="35"/>
      <c r="D35" s="35"/>
      <c r="E35" s="39"/>
      <c r="F35" s="0"/>
      <c r="G35" s="0"/>
    </row>
    <row r="36" customFormat="false" ht="13.8" hidden="false" customHeight="false" outlineLevel="0" collapsed="false">
      <c r="A36" s="34" t="n">
        <v>5</v>
      </c>
      <c r="B36" s="35" t="s">
        <v>29</v>
      </c>
      <c r="C36" s="35"/>
      <c r="D36" s="35"/>
      <c r="E36" s="40" t="s">
        <v>30</v>
      </c>
      <c r="F36" s="0"/>
      <c r="G36" s="0"/>
    </row>
    <row r="37" customFormat="false" ht="13.8" hidden="false" customHeight="false" outlineLevel="0" collapsed="false">
      <c r="A37" s="7"/>
      <c r="E37" s="8"/>
      <c r="F37" s="0"/>
      <c r="G37" s="0"/>
    </row>
    <row r="38" customFormat="false" ht="13.8" hidden="false" customHeight="false" outlineLevel="0" collapsed="false">
      <c r="A38" s="7"/>
      <c r="B38" s="1" t="s">
        <v>31</v>
      </c>
      <c r="E38" s="8"/>
      <c r="F38" s="0"/>
      <c r="G38" s="0"/>
    </row>
    <row r="39" customFormat="false" ht="14.15" hidden="false" customHeight="false" outlineLevel="0" collapsed="false">
      <c r="A39" s="41" t="n">
        <v>1</v>
      </c>
      <c r="B39" s="42" t="s">
        <v>32</v>
      </c>
      <c r="C39" s="42"/>
      <c r="D39" s="43" t="s">
        <v>33</v>
      </c>
      <c r="E39" s="44" t="s">
        <v>34</v>
      </c>
      <c r="F39" s="0"/>
      <c r="G39" s="0"/>
    </row>
    <row r="40" customFormat="false" ht="13.8" hidden="false" customHeight="false" outlineLevel="0" collapsed="false">
      <c r="A40" s="45" t="s">
        <v>35</v>
      </c>
      <c r="B40" s="46" t="s">
        <v>36</v>
      </c>
      <c r="C40" s="46"/>
      <c r="D40" s="47"/>
      <c r="E40" s="48" t="n">
        <f aca="false">E34</f>
        <v>0</v>
      </c>
      <c r="F40" s="0"/>
      <c r="G40" s="0"/>
    </row>
    <row r="41" customFormat="false" ht="13.8" hidden="false" customHeight="false" outlineLevel="0" collapsed="false">
      <c r="A41" s="45" t="s">
        <v>37</v>
      </c>
      <c r="B41" s="46" t="s">
        <v>38</v>
      </c>
      <c r="C41" s="46"/>
      <c r="D41" s="49" t="n">
        <v>0.3</v>
      </c>
      <c r="E41" s="48" t="n">
        <f aca="false">E40*D41</f>
        <v>0</v>
      </c>
      <c r="F41" s="0"/>
      <c r="G41" s="0"/>
    </row>
    <row r="42" customFormat="false" ht="13.8" hidden="false" customHeight="false" outlineLevel="0" collapsed="false">
      <c r="A42" s="45" t="s">
        <v>39</v>
      </c>
      <c r="B42" s="46" t="s">
        <v>40</v>
      </c>
      <c r="C42" s="46"/>
      <c r="D42" s="49" t="n">
        <v>0</v>
      </c>
      <c r="E42" s="48" t="n">
        <f aca="false">E40*D42</f>
        <v>0</v>
      </c>
      <c r="F42" s="0"/>
      <c r="G42" s="0"/>
    </row>
    <row r="43" customFormat="false" ht="13.8" hidden="false" customHeight="false" outlineLevel="0" collapsed="false">
      <c r="A43" s="45" t="s">
        <v>41</v>
      </c>
      <c r="B43" s="46" t="s">
        <v>42</v>
      </c>
      <c r="C43" s="46"/>
      <c r="D43" s="49"/>
      <c r="E43" s="48" t="n">
        <v>0</v>
      </c>
      <c r="F43" s="0"/>
      <c r="G43" s="0"/>
    </row>
    <row r="44" customFormat="false" ht="13.8" hidden="false" customHeight="false" outlineLevel="0" collapsed="false">
      <c r="A44" s="45" t="s">
        <v>43</v>
      </c>
      <c r="B44" s="46" t="s">
        <v>44</v>
      </c>
      <c r="C44" s="46"/>
      <c r="D44" s="47"/>
      <c r="E44" s="48" t="n">
        <v>0</v>
      </c>
      <c r="F44" s="0"/>
      <c r="G44" s="0"/>
    </row>
    <row r="45" customFormat="false" ht="13.8" hidden="false" customHeight="false" outlineLevel="0" collapsed="false">
      <c r="A45" s="45" t="s">
        <v>45</v>
      </c>
      <c r="B45" s="46" t="s">
        <v>46</v>
      </c>
      <c r="C45" s="46"/>
      <c r="D45" s="47"/>
      <c r="E45" s="48" t="n">
        <v>0</v>
      </c>
      <c r="F45" s="0"/>
      <c r="G45" s="0"/>
      <c r="K45" s="50"/>
    </row>
    <row r="46" customFormat="false" ht="13.8" hidden="false" customHeight="false" outlineLevel="0" collapsed="false">
      <c r="A46" s="41"/>
      <c r="B46" s="42" t="s">
        <v>47</v>
      </c>
      <c r="C46" s="42"/>
      <c r="D46" s="51"/>
      <c r="E46" s="52" t="n">
        <f aca="false">SUM(E40:E45)</f>
        <v>0</v>
      </c>
      <c r="F46" s="0"/>
      <c r="G46" s="0"/>
      <c r="K46" s="50"/>
    </row>
    <row r="47" customFormat="false" ht="13.8" hidden="false" customHeight="false" outlineLevel="0" collapsed="false">
      <c r="A47" s="7"/>
      <c r="E47" s="8"/>
      <c r="F47" s="0"/>
      <c r="G47" s="0"/>
      <c r="K47" s="50"/>
    </row>
    <row r="48" customFormat="false" ht="13.8" hidden="false" customHeight="false" outlineLevel="0" collapsed="false">
      <c r="A48" s="7"/>
      <c r="B48" s="1" t="s">
        <v>48</v>
      </c>
      <c r="E48" s="8"/>
      <c r="F48" s="0"/>
      <c r="G48" s="0"/>
      <c r="K48" s="50"/>
    </row>
    <row r="49" customFormat="false" ht="13.8" hidden="false" customHeight="false" outlineLevel="0" collapsed="false">
      <c r="A49" s="7"/>
      <c r="B49" s="1" t="s">
        <v>49</v>
      </c>
      <c r="E49" s="8"/>
      <c r="F49" s="0"/>
      <c r="G49" s="0"/>
      <c r="K49" s="50"/>
    </row>
    <row r="50" customFormat="false" ht="14.15" hidden="false" customHeight="false" outlineLevel="0" collapsed="false">
      <c r="A50" s="41" t="s">
        <v>50</v>
      </c>
      <c r="B50" s="42" t="s">
        <v>51</v>
      </c>
      <c r="C50" s="42"/>
      <c r="D50" s="43" t="s">
        <v>33</v>
      </c>
      <c r="E50" s="53" t="s">
        <v>34</v>
      </c>
      <c r="F50" s="0"/>
      <c r="G50" s="0"/>
      <c r="K50" s="50"/>
    </row>
    <row r="51" customFormat="false" ht="13.8" hidden="false" customHeight="false" outlineLevel="0" collapsed="false">
      <c r="A51" s="45" t="s">
        <v>35</v>
      </c>
      <c r="B51" s="46" t="s">
        <v>52</v>
      </c>
      <c r="C51" s="46"/>
      <c r="D51" s="49" t="n">
        <v>0.0833</v>
      </c>
      <c r="E51" s="48" t="n">
        <f aca="false">E46*D51</f>
        <v>0</v>
      </c>
      <c r="F51" s="0"/>
      <c r="G51" s="0"/>
      <c r="K51" s="50"/>
    </row>
    <row r="52" s="56" customFormat="true" ht="13.8" hidden="false" customHeight="false" outlineLevel="0" collapsed="false">
      <c r="A52" s="54" t="s">
        <v>37</v>
      </c>
      <c r="B52" s="55" t="s">
        <v>53</v>
      </c>
      <c r="C52" s="55"/>
      <c r="D52" s="49" t="n">
        <v>0.1111</v>
      </c>
      <c r="E52" s="48" t="n">
        <f aca="false">E46*$D52</f>
        <v>0</v>
      </c>
      <c r="F52" s="0"/>
      <c r="G52" s="0"/>
      <c r="H52" s="0"/>
      <c r="K52" s="57"/>
      <c r="AMJ52" s="0"/>
    </row>
    <row r="53" customFormat="false" ht="14.15" hidden="false" customHeight="false" outlineLevel="0" collapsed="false">
      <c r="A53" s="53"/>
      <c r="B53" s="58" t="s">
        <v>47</v>
      </c>
      <c r="C53" s="58"/>
      <c r="D53" s="59"/>
      <c r="E53" s="52" t="n">
        <f aca="false">SUM(E51:E52)</f>
        <v>0</v>
      </c>
      <c r="F53" s="0"/>
      <c r="G53" s="0"/>
      <c r="K53" s="50"/>
    </row>
    <row r="54" customFormat="false" ht="13.8" hidden="false" customHeight="false" outlineLevel="0" collapsed="false">
      <c r="A54" s="7"/>
      <c r="E54" s="8"/>
      <c r="F54" s="0"/>
      <c r="G54" s="0"/>
      <c r="K54" s="50"/>
    </row>
    <row r="55" customFormat="false" ht="13.8" hidden="false" customHeight="false" outlineLevel="0" collapsed="false">
      <c r="A55" s="7"/>
      <c r="B55" s="1" t="s">
        <v>54</v>
      </c>
      <c r="E55" s="8"/>
      <c r="F55" s="0"/>
      <c r="G55" s="0"/>
      <c r="K55" s="50"/>
    </row>
    <row r="56" customFormat="false" ht="14.15" hidden="false" customHeight="false" outlineLevel="0" collapsed="false">
      <c r="A56" s="41" t="s">
        <v>55</v>
      </c>
      <c r="B56" s="42" t="s">
        <v>56</v>
      </c>
      <c r="C56" s="42"/>
      <c r="D56" s="43" t="s">
        <v>33</v>
      </c>
      <c r="E56" s="44" t="s">
        <v>34</v>
      </c>
      <c r="F56" s="0"/>
      <c r="G56" s="0"/>
      <c r="K56" s="50"/>
    </row>
    <row r="57" customFormat="false" ht="13.8" hidden="false" customHeight="false" outlineLevel="0" collapsed="false">
      <c r="A57" s="45" t="s">
        <v>35</v>
      </c>
      <c r="B57" s="46" t="s">
        <v>57</v>
      </c>
      <c r="C57" s="46"/>
      <c r="D57" s="49" t="n">
        <v>0.2</v>
      </c>
      <c r="E57" s="48" t="n">
        <f aca="false">($E$46+$E$53)*D57</f>
        <v>0</v>
      </c>
      <c r="F57" s="0"/>
      <c r="G57" s="0"/>
      <c r="K57" s="50"/>
    </row>
    <row r="58" customFormat="false" ht="13.8" hidden="false" customHeight="false" outlineLevel="0" collapsed="false">
      <c r="A58" s="45" t="s">
        <v>37</v>
      </c>
      <c r="B58" s="46" t="s">
        <v>58</v>
      </c>
      <c r="C58" s="46"/>
      <c r="D58" s="49" t="n">
        <v>0.025</v>
      </c>
      <c r="E58" s="48" t="n">
        <f aca="false">($E$46+$E$53)*D58</f>
        <v>0</v>
      </c>
      <c r="F58" s="0"/>
      <c r="G58" s="0"/>
      <c r="K58" s="50"/>
    </row>
    <row r="59" customFormat="false" ht="13.8" hidden="false" customHeight="false" outlineLevel="0" collapsed="false">
      <c r="A59" s="45" t="s">
        <v>39</v>
      </c>
      <c r="B59" s="46" t="s">
        <v>59</v>
      </c>
      <c r="C59" s="46"/>
      <c r="D59" s="60" t="n">
        <v>0.015</v>
      </c>
      <c r="E59" s="48" t="n">
        <f aca="false">($E$46+$E$53)*D59</f>
        <v>0</v>
      </c>
      <c r="F59" s="0"/>
      <c r="G59" s="0"/>
      <c r="K59" s="50"/>
    </row>
    <row r="60" customFormat="false" ht="13.8" hidden="false" customHeight="false" outlineLevel="0" collapsed="false">
      <c r="A60" s="45" t="s">
        <v>41</v>
      </c>
      <c r="B60" s="46" t="s">
        <v>60</v>
      </c>
      <c r="C60" s="46"/>
      <c r="D60" s="49" t="n">
        <v>0.015</v>
      </c>
      <c r="E60" s="48" t="n">
        <f aca="false">($E$46+$E$53)*D60</f>
        <v>0</v>
      </c>
      <c r="F60" s="0"/>
      <c r="G60" s="0"/>
      <c r="K60" s="50"/>
    </row>
    <row r="61" customFormat="false" ht="13.8" hidden="false" customHeight="false" outlineLevel="0" collapsed="false">
      <c r="A61" s="45" t="s">
        <v>43</v>
      </c>
      <c r="B61" s="46" t="s">
        <v>61</v>
      </c>
      <c r="C61" s="46"/>
      <c r="D61" s="49" t="n">
        <v>0.01</v>
      </c>
      <c r="E61" s="48" t="n">
        <f aca="false">($E$46+$E$53)*D61</f>
        <v>0</v>
      </c>
      <c r="F61" s="0"/>
      <c r="G61" s="0"/>
      <c r="K61" s="50"/>
    </row>
    <row r="62" customFormat="false" ht="13.8" hidden="false" customHeight="false" outlineLevel="0" collapsed="false">
      <c r="A62" s="45" t="s">
        <v>45</v>
      </c>
      <c r="B62" s="46" t="s">
        <v>62</v>
      </c>
      <c r="C62" s="46"/>
      <c r="D62" s="49" t="n">
        <v>0.006</v>
      </c>
      <c r="E62" s="48" t="n">
        <f aca="false">($E$46+$E$53)*D62</f>
        <v>0</v>
      </c>
      <c r="F62" s="0"/>
      <c r="G62" s="0"/>
      <c r="K62" s="50"/>
    </row>
    <row r="63" customFormat="false" ht="13.8" hidden="false" customHeight="false" outlineLevel="0" collapsed="false">
      <c r="A63" s="45" t="s">
        <v>63</v>
      </c>
      <c r="B63" s="46" t="s">
        <v>64</v>
      </c>
      <c r="C63" s="46"/>
      <c r="D63" s="49" t="n">
        <v>0.002</v>
      </c>
      <c r="E63" s="48" t="n">
        <f aca="false">($E$46+$E$53)*D63</f>
        <v>0</v>
      </c>
      <c r="F63" s="0"/>
      <c r="G63" s="0"/>
      <c r="K63" s="50"/>
    </row>
    <row r="64" customFormat="false" ht="13.8" hidden="false" customHeight="false" outlineLevel="0" collapsed="false">
      <c r="A64" s="45" t="s">
        <v>65</v>
      </c>
      <c r="B64" s="46" t="s">
        <v>66</v>
      </c>
      <c r="C64" s="46"/>
      <c r="D64" s="49" t="n">
        <v>0.08</v>
      </c>
      <c r="E64" s="48" t="n">
        <f aca="false">($E$46+$E$53)*D64</f>
        <v>0</v>
      </c>
      <c r="F64" s="0"/>
      <c r="G64" s="0"/>
      <c r="K64" s="50"/>
    </row>
    <row r="65" customFormat="false" ht="13.8" hidden="false" customHeight="false" outlineLevel="0" collapsed="false">
      <c r="A65" s="53"/>
      <c r="B65" s="42" t="s">
        <v>47</v>
      </c>
      <c r="C65" s="42"/>
      <c r="D65" s="61" t="n">
        <f aca="false">SUM(D57:D64)</f>
        <v>0.353</v>
      </c>
      <c r="E65" s="52" t="n">
        <f aca="false">SUM(E57:E64)</f>
        <v>0</v>
      </c>
      <c r="F65" s="0"/>
      <c r="G65" s="0"/>
      <c r="K65" s="50"/>
    </row>
    <row r="66" customFormat="false" ht="13.8" hidden="false" customHeight="false" outlineLevel="0" collapsed="false">
      <c r="A66" s="62"/>
      <c r="B66" s="63"/>
      <c r="C66" s="63"/>
      <c r="D66" s="63"/>
      <c r="E66" s="64"/>
      <c r="F66" s="0"/>
      <c r="G66" s="0"/>
      <c r="K66" s="50"/>
    </row>
    <row r="67" customFormat="false" ht="13.8" hidden="false" customHeight="false" outlineLevel="0" collapsed="false">
      <c r="A67" s="7"/>
      <c r="B67" s="1" t="s">
        <v>67</v>
      </c>
      <c r="E67" s="8"/>
      <c r="F67" s="0"/>
      <c r="G67" s="0"/>
      <c r="K67" s="50"/>
    </row>
    <row r="68" customFormat="false" ht="14.15" hidden="false" customHeight="false" outlineLevel="0" collapsed="false">
      <c r="A68" s="41" t="s">
        <v>68</v>
      </c>
      <c r="B68" s="42" t="s">
        <v>69</v>
      </c>
      <c r="C68" s="42"/>
      <c r="D68" s="43" t="s">
        <v>33</v>
      </c>
      <c r="E68" s="41" t="s">
        <v>34</v>
      </c>
      <c r="F68" s="0"/>
      <c r="G68" s="0"/>
      <c r="K68" s="50"/>
    </row>
    <row r="69" customFormat="false" ht="13.8" hidden="false" customHeight="false" outlineLevel="0" collapsed="false">
      <c r="A69" s="45" t="s">
        <v>35</v>
      </c>
      <c r="B69" s="65" t="s">
        <v>70</v>
      </c>
      <c r="C69" s="46"/>
      <c r="D69" s="66" t="n">
        <f aca="false">E29</f>
        <v>0</v>
      </c>
      <c r="E69" s="67" t="n">
        <f aca="false">IF($E29=0,0,(($E27*2)*$E29)-(E40*0.06))</f>
        <v>0</v>
      </c>
      <c r="F69" s="0"/>
      <c r="G69" s="0"/>
      <c r="K69" s="50"/>
    </row>
    <row r="70" customFormat="false" ht="13.8" hidden="false" customHeight="false" outlineLevel="0" collapsed="false">
      <c r="A70" s="45" t="s">
        <v>37</v>
      </c>
      <c r="B70" s="46" t="s">
        <v>71</v>
      </c>
      <c r="C70" s="46"/>
      <c r="D70" s="66" t="n">
        <f aca="false">E30</f>
        <v>0</v>
      </c>
      <c r="E70" s="67" t="n">
        <f aca="false">($E27*$E30)-($E27*$E30*0.01)</f>
        <v>0</v>
      </c>
      <c r="F70" s="0"/>
      <c r="G70" s="0"/>
      <c r="K70" s="50"/>
    </row>
    <row r="71" customFormat="false" ht="13.8" hidden="false" customHeight="false" outlineLevel="0" collapsed="false">
      <c r="A71" s="45" t="s">
        <v>39</v>
      </c>
      <c r="B71" s="55" t="s">
        <v>72</v>
      </c>
      <c r="C71" s="46"/>
      <c r="D71" s="60" t="n">
        <v>0</v>
      </c>
      <c r="E71" s="48" t="n">
        <v>11</v>
      </c>
      <c r="F71" s="0"/>
      <c r="G71" s="0"/>
      <c r="K71" s="50"/>
    </row>
    <row r="72" customFormat="false" ht="13.8" hidden="false" customHeight="false" outlineLevel="0" collapsed="false">
      <c r="A72" s="45" t="s">
        <v>41</v>
      </c>
      <c r="B72" s="46" t="s">
        <v>73</v>
      </c>
      <c r="C72" s="46"/>
      <c r="D72" s="60" t="n">
        <v>0</v>
      </c>
      <c r="E72" s="48" t="n">
        <v>2.5</v>
      </c>
      <c r="F72" s="0"/>
      <c r="G72" s="0"/>
      <c r="K72" s="50"/>
    </row>
    <row r="73" customFormat="false" ht="13.8" hidden="false" customHeight="false" outlineLevel="0" collapsed="false">
      <c r="A73" s="45" t="s">
        <v>45</v>
      </c>
      <c r="B73" s="46" t="s">
        <v>74</v>
      </c>
      <c r="C73" s="46"/>
      <c r="D73" s="60" t="n">
        <v>0</v>
      </c>
      <c r="E73" s="48" t="n">
        <v>0</v>
      </c>
      <c r="F73" s="0"/>
      <c r="G73" s="0"/>
      <c r="K73" s="50"/>
    </row>
    <row r="74" customFormat="false" ht="13.8" hidden="false" customHeight="false" outlineLevel="0" collapsed="false">
      <c r="A74" s="45" t="s">
        <v>63</v>
      </c>
      <c r="B74" s="46" t="s">
        <v>75</v>
      </c>
      <c r="C74" s="46"/>
      <c r="D74" s="49" t="n">
        <v>0.07</v>
      </c>
      <c r="E74" s="48" t="n">
        <f aca="false">E46*D74</f>
        <v>0</v>
      </c>
      <c r="F74" s="0"/>
      <c r="G74" s="0"/>
      <c r="K74" s="50"/>
    </row>
    <row r="75" customFormat="false" ht="13.8" hidden="false" customHeight="false" outlineLevel="0" collapsed="false">
      <c r="A75" s="53"/>
      <c r="B75" s="42" t="s">
        <v>47</v>
      </c>
      <c r="C75" s="42"/>
      <c r="D75" s="51"/>
      <c r="E75" s="52" t="n">
        <f aca="false">SUM(E69:E74)</f>
        <v>13.5</v>
      </c>
      <c r="F75" s="0"/>
      <c r="G75" s="0"/>
      <c r="K75" s="50"/>
    </row>
    <row r="76" customFormat="false" ht="13.8" hidden="false" customHeight="false" outlineLevel="0" collapsed="false">
      <c r="A76" s="7"/>
      <c r="E76" s="8"/>
      <c r="F76" s="0"/>
      <c r="G76" s="0"/>
      <c r="K76" s="50"/>
    </row>
    <row r="77" customFormat="false" ht="13.8" hidden="false" customHeight="false" outlineLevel="0" collapsed="false">
      <c r="B77" s="1" t="s">
        <v>76</v>
      </c>
      <c r="F77" s="0"/>
      <c r="G77" s="0"/>
      <c r="K77" s="50"/>
    </row>
    <row r="78" customFormat="false" ht="14.15" hidden="false" customHeight="false" outlineLevel="0" collapsed="false">
      <c r="A78" s="41" t="n">
        <v>2</v>
      </c>
      <c r="B78" s="42" t="s">
        <v>77</v>
      </c>
      <c r="C78" s="42"/>
      <c r="D78" s="43" t="s">
        <v>33</v>
      </c>
      <c r="E78" s="44" t="s">
        <v>34</v>
      </c>
      <c r="F78" s="0"/>
      <c r="G78" s="0"/>
      <c r="K78" s="50"/>
    </row>
    <row r="79" customFormat="false" ht="13.8" hidden="false" customHeight="false" outlineLevel="0" collapsed="false">
      <c r="A79" s="45" t="s">
        <v>50</v>
      </c>
      <c r="B79" s="46" t="s">
        <v>51</v>
      </c>
      <c r="C79" s="46"/>
      <c r="D79" s="47"/>
      <c r="E79" s="48" t="n">
        <f aca="false">E53</f>
        <v>0</v>
      </c>
      <c r="F79" s="0"/>
      <c r="G79" s="0"/>
      <c r="K79" s="50"/>
    </row>
    <row r="80" customFormat="false" ht="13.8" hidden="false" customHeight="false" outlineLevel="0" collapsed="false">
      <c r="A80" s="45" t="s">
        <v>55</v>
      </c>
      <c r="B80" s="46" t="s">
        <v>56</v>
      </c>
      <c r="C80" s="46"/>
      <c r="D80" s="47"/>
      <c r="E80" s="48" t="n">
        <f aca="false">E65</f>
        <v>0</v>
      </c>
      <c r="F80" s="0"/>
      <c r="G80" s="0"/>
      <c r="K80" s="50"/>
    </row>
    <row r="81" customFormat="false" ht="13.8" hidden="false" customHeight="false" outlineLevel="0" collapsed="false">
      <c r="A81" s="45" t="s">
        <v>68</v>
      </c>
      <c r="B81" s="46" t="s">
        <v>69</v>
      </c>
      <c r="C81" s="46"/>
      <c r="D81" s="47"/>
      <c r="E81" s="48" t="n">
        <f aca="false">E75</f>
        <v>13.5</v>
      </c>
      <c r="F81" s="0"/>
      <c r="G81" s="0"/>
      <c r="K81" s="50"/>
    </row>
    <row r="82" customFormat="false" ht="13.8" hidden="false" customHeight="false" outlineLevel="0" collapsed="false">
      <c r="A82" s="68"/>
      <c r="B82" s="42" t="s">
        <v>47</v>
      </c>
      <c r="C82" s="42"/>
      <c r="D82" s="59"/>
      <c r="E82" s="52" t="n">
        <f aca="false">SUM(E79:E81)</f>
        <v>13.5</v>
      </c>
      <c r="F82" s="0"/>
      <c r="G82" s="0"/>
      <c r="K82" s="50"/>
    </row>
    <row r="83" customFormat="false" ht="13.8" hidden="false" customHeight="false" outlineLevel="0" collapsed="false">
      <c r="F83" s="0"/>
      <c r="G83" s="0"/>
      <c r="K83" s="50"/>
    </row>
    <row r="84" customFormat="false" ht="13.8" hidden="false" customHeight="false" outlineLevel="0" collapsed="false">
      <c r="A84" s="7"/>
      <c r="B84" s="1" t="s">
        <v>78</v>
      </c>
      <c r="D84" s="8"/>
      <c r="E84" s="69"/>
      <c r="F84" s="0"/>
      <c r="G84" s="0"/>
      <c r="K84" s="50"/>
    </row>
    <row r="85" customFormat="false" ht="14.15" hidden="false" customHeight="false" outlineLevel="0" collapsed="false">
      <c r="A85" s="41" t="n">
        <v>3</v>
      </c>
      <c r="B85" s="42" t="s">
        <v>79</v>
      </c>
      <c r="C85" s="42"/>
      <c r="D85" s="43" t="s">
        <v>33</v>
      </c>
      <c r="E85" s="41" t="s">
        <v>34</v>
      </c>
      <c r="F85" s="0"/>
      <c r="G85" s="0"/>
      <c r="K85" s="50"/>
    </row>
    <row r="86" customFormat="false" ht="13.8" hidden="false" customHeight="false" outlineLevel="0" collapsed="false">
      <c r="A86" s="70" t="s">
        <v>35</v>
      </c>
      <c r="B86" s="46" t="s">
        <v>80</v>
      </c>
      <c r="C86" s="46"/>
      <c r="D86" s="49" t="n">
        <v>0.0042</v>
      </c>
      <c r="E86" s="48" t="n">
        <f aca="false">(E$46+E$53)*$D86</f>
        <v>0</v>
      </c>
      <c r="F86" s="0"/>
      <c r="G86" s="0"/>
      <c r="K86" s="50"/>
    </row>
    <row r="87" customFormat="false" ht="13.8" hidden="false" customHeight="false" outlineLevel="0" collapsed="false">
      <c r="A87" s="70" t="s">
        <v>37</v>
      </c>
      <c r="B87" s="46" t="s">
        <v>81</v>
      </c>
      <c r="C87" s="46"/>
      <c r="D87" s="49" t="n">
        <v>0.000333</v>
      </c>
      <c r="E87" s="48" t="n">
        <f aca="false">(E$46+E$53)*$D87</f>
        <v>0</v>
      </c>
      <c r="F87" s="0"/>
      <c r="G87" s="0"/>
      <c r="K87" s="50"/>
    </row>
    <row r="88" customFormat="false" ht="13.8" hidden="false" customHeight="false" outlineLevel="0" collapsed="false">
      <c r="A88" s="70" t="s">
        <v>39</v>
      </c>
      <c r="B88" s="71" t="s">
        <v>82</v>
      </c>
      <c r="C88" s="71"/>
      <c r="D88" s="49" t="n">
        <v>0.0016</v>
      </c>
      <c r="E88" s="48" t="n">
        <f aca="false">(E$46+E$53)*$D88</f>
        <v>0</v>
      </c>
      <c r="F88" s="0"/>
      <c r="G88" s="0"/>
      <c r="K88" s="50"/>
    </row>
    <row r="89" customFormat="false" ht="13.8" hidden="false" customHeight="false" outlineLevel="0" collapsed="false">
      <c r="A89" s="70" t="s">
        <v>41</v>
      </c>
      <c r="B89" s="46" t="s">
        <v>83</v>
      </c>
      <c r="C89" s="46"/>
      <c r="D89" s="49" t="n">
        <v>0.0195</v>
      </c>
      <c r="E89" s="48" t="n">
        <f aca="false">(E$46+E$53)*$D89</f>
        <v>0</v>
      </c>
      <c r="F89" s="0"/>
      <c r="G89" s="0"/>
      <c r="K89" s="50"/>
    </row>
    <row r="90" customFormat="false" ht="26.85" hidden="false" customHeight="false" outlineLevel="0" collapsed="false">
      <c r="A90" s="70" t="s">
        <v>43</v>
      </c>
      <c r="B90" s="72" t="s">
        <v>84</v>
      </c>
      <c r="C90" s="73"/>
      <c r="D90" s="74" t="n">
        <f aca="false">D89*D65</f>
        <v>0.0068835</v>
      </c>
      <c r="E90" s="48" t="n">
        <f aca="false">(E$46+E$53)*$D90</f>
        <v>0</v>
      </c>
      <c r="F90" s="0"/>
      <c r="G90" s="0"/>
      <c r="K90" s="50"/>
    </row>
    <row r="91" customFormat="false" ht="13.8" hidden="false" customHeight="false" outlineLevel="0" collapsed="false">
      <c r="A91" s="70" t="s">
        <v>45</v>
      </c>
      <c r="B91" s="46" t="s">
        <v>85</v>
      </c>
      <c r="C91" s="46"/>
      <c r="D91" s="75" t="n">
        <v>0.0304</v>
      </c>
      <c r="E91" s="48" t="n">
        <f aca="false">(E$46+E$53)*$D91</f>
        <v>0</v>
      </c>
      <c r="F91" s="0"/>
      <c r="G91" s="0"/>
      <c r="K91" s="50"/>
    </row>
    <row r="92" customFormat="false" ht="13.8" hidden="false" customHeight="false" outlineLevel="0" collapsed="false">
      <c r="A92" s="41"/>
      <c r="B92" s="42" t="s">
        <v>47</v>
      </c>
      <c r="C92" s="42"/>
      <c r="D92" s="76" t="n">
        <f aca="false">SUM(D86:D91)</f>
        <v>0.0629165</v>
      </c>
      <c r="E92" s="77" t="n">
        <f aca="false">SUM(E86:E91)</f>
        <v>0</v>
      </c>
      <c r="F92" s="0"/>
      <c r="G92" s="0"/>
      <c r="K92" s="50"/>
    </row>
    <row r="93" customFormat="false" ht="13.8" hidden="false" customHeight="false" outlineLevel="0" collapsed="false">
      <c r="F93" s="0"/>
      <c r="G93" s="0"/>
      <c r="K93" s="50"/>
    </row>
    <row r="94" customFormat="false" ht="13.8" hidden="false" customHeight="false" outlineLevel="0" collapsed="false">
      <c r="B94" s="1" t="s">
        <v>86</v>
      </c>
      <c r="F94" s="0"/>
      <c r="G94" s="0"/>
      <c r="K94" s="50"/>
    </row>
    <row r="95" customFormat="false" ht="13.8" hidden="false" customHeight="false" outlineLevel="0" collapsed="false">
      <c r="B95" s="1" t="s">
        <v>87</v>
      </c>
      <c r="F95" s="0"/>
      <c r="G95" s="0"/>
      <c r="K95" s="50"/>
    </row>
    <row r="96" customFormat="false" ht="14.15" hidden="false" customHeight="false" outlineLevel="0" collapsed="false">
      <c r="A96" s="78" t="s">
        <v>88</v>
      </c>
      <c r="B96" s="42" t="s">
        <v>89</v>
      </c>
      <c r="C96" s="42"/>
      <c r="D96" s="43" t="s">
        <v>33</v>
      </c>
      <c r="E96" s="79" t="s">
        <v>34</v>
      </c>
      <c r="F96" s="0"/>
      <c r="G96" s="0"/>
      <c r="K96" s="50"/>
    </row>
    <row r="97" customFormat="false" ht="13.8" hidden="false" customHeight="false" outlineLevel="0" collapsed="false">
      <c r="A97" s="70" t="s">
        <v>35</v>
      </c>
      <c r="B97" s="46" t="s">
        <v>90</v>
      </c>
      <c r="C97" s="46"/>
      <c r="D97" s="49" t="n">
        <v>0.0833</v>
      </c>
      <c r="E97" s="48" t="n">
        <f aca="false">E46*D97</f>
        <v>0</v>
      </c>
      <c r="F97" s="0"/>
      <c r="G97" s="0"/>
      <c r="K97" s="50"/>
    </row>
    <row r="98" customFormat="false" ht="13.8" hidden="false" customHeight="false" outlineLevel="0" collapsed="false">
      <c r="A98" s="70" t="s">
        <v>37</v>
      </c>
      <c r="B98" s="46" t="s">
        <v>91</v>
      </c>
      <c r="C98" s="46"/>
      <c r="D98" s="49" t="n">
        <v>0.0139</v>
      </c>
      <c r="E98" s="48" t="n">
        <f aca="false">E46*D98</f>
        <v>0</v>
      </c>
      <c r="F98" s="0"/>
      <c r="G98" s="0"/>
      <c r="K98" s="50"/>
    </row>
    <row r="99" customFormat="false" ht="13.8" hidden="false" customHeight="false" outlineLevel="0" collapsed="false">
      <c r="A99" s="70" t="s">
        <v>39</v>
      </c>
      <c r="B99" s="46" t="s">
        <v>92</v>
      </c>
      <c r="C99" s="46"/>
      <c r="D99" s="49" t="n">
        <v>0.0008</v>
      </c>
      <c r="E99" s="48" t="n">
        <f aca="false">E46*D99</f>
        <v>0</v>
      </c>
      <c r="F99" s="0"/>
      <c r="G99" s="0"/>
      <c r="K99" s="50"/>
    </row>
    <row r="100" customFormat="false" ht="13.8" hidden="false" customHeight="false" outlineLevel="0" collapsed="false">
      <c r="A100" s="70" t="s">
        <v>41</v>
      </c>
      <c r="B100" s="46" t="s">
        <v>93</v>
      </c>
      <c r="C100" s="46"/>
      <c r="D100" s="49" t="n">
        <v>0.0038</v>
      </c>
      <c r="E100" s="48" t="n">
        <f aca="false">E46*D100</f>
        <v>0</v>
      </c>
      <c r="F100" s="0"/>
      <c r="G100" s="0"/>
      <c r="K100" s="50"/>
    </row>
    <row r="101" customFormat="false" ht="13.8" hidden="false" customHeight="false" outlineLevel="0" collapsed="false">
      <c r="A101" s="70" t="s">
        <v>43</v>
      </c>
      <c r="B101" s="46" t="s">
        <v>94</v>
      </c>
      <c r="C101" s="46"/>
      <c r="D101" s="49" t="n">
        <v>0.0009</v>
      </c>
      <c r="E101" s="48" t="n">
        <f aca="false">E46*D101</f>
        <v>0</v>
      </c>
      <c r="F101" s="0"/>
      <c r="G101" s="0"/>
      <c r="K101" s="50"/>
    </row>
    <row r="102" customFormat="false" ht="13.8" hidden="false" customHeight="false" outlineLevel="0" collapsed="false">
      <c r="A102" s="70" t="s">
        <v>45</v>
      </c>
      <c r="B102" s="46" t="s">
        <v>95</v>
      </c>
      <c r="C102" s="46"/>
      <c r="D102" s="49" t="n">
        <v>0</v>
      </c>
      <c r="E102" s="48" t="n">
        <f aca="false">E46*D102</f>
        <v>0</v>
      </c>
      <c r="F102" s="0"/>
      <c r="G102" s="0"/>
      <c r="K102" s="50"/>
    </row>
    <row r="103" customFormat="false" ht="13.8" hidden="false" customHeight="false" outlineLevel="0" collapsed="false">
      <c r="A103" s="53"/>
      <c r="B103" s="42" t="s">
        <v>47</v>
      </c>
      <c r="C103" s="42"/>
      <c r="D103" s="76" t="n">
        <f aca="false">SUM(D95:D102)</f>
        <v>0.1027</v>
      </c>
      <c r="E103" s="77" t="n">
        <f aca="false">SUM(E97:E102)</f>
        <v>0</v>
      </c>
      <c r="F103" s="0"/>
      <c r="G103" s="0"/>
      <c r="K103" s="50"/>
    </row>
    <row r="104" customFormat="false" ht="13.8" hidden="false" customHeight="false" outlineLevel="0" collapsed="false">
      <c r="F104" s="0"/>
      <c r="G104" s="0"/>
      <c r="K104" s="50"/>
    </row>
    <row r="105" customFormat="false" ht="14.15" hidden="false" customHeight="false" outlineLevel="0" collapsed="false">
      <c r="A105" s="7"/>
      <c r="B105" s="80" t="s">
        <v>96</v>
      </c>
      <c r="C105" s="80"/>
      <c r="D105" s="8"/>
      <c r="F105" s="0"/>
      <c r="G105" s="0"/>
      <c r="K105" s="50"/>
    </row>
    <row r="106" customFormat="false" ht="14.15" hidden="false" customHeight="false" outlineLevel="0" collapsed="false">
      <c r="A106" s="41" t="s">
        <v>97</v>
      </c>
      <c r="B106" s="42" t="s">
        <v>98</v>
      </c>
      <c r="C106" s="42"/>
      <c r="D106" s="43" t="s">
        <v>33</v>
      </c>
      <c r="E106" s="41" t="s">
        <v>34</v>
      </c>
      <c r="F106" s="0"/>
      <c r="G106" s="0"/>
      <c r="K106" s="50"/>
    </row>
    <row r="107" customFormat="false" ht="13.8" hidden="false" customHeight="false" outlineLevel="0" collapsed="false">
      <c r="A107" s="45" t="s">
        <v>35</v>
      </c>
      <c r="B107" s="46" t="s">
        <v>99</v>
      </c>
      <c r="C107" s="46"/>
      <c r="D107" s="81" t="n">
        <v>0</v>
      </c>
      <c r="E107" s="48" t="n">
        <f aca="false">E46*D107</f>
        <v>0</v>
      </c>
      <c r="F107" s="0"/>
      <c r="G107" s="0"/>
      <c r="K107" s="50"/>
    </row>
    <row r="108" customFormat="false" ht="13.8" hidden="false" customHeight="false" outlineLevel="0" collapsed="false">
      <c r="A108" s="41"/>
      <c r="B108" s="42" t="s">
        <v>47</v>
      </c>
      <c r="C108" s="42"/>
      <c r="D108" s="52"/>
      <c r="E108" s="52" t="n">
        <f aca="false">SUM(E107:E107)</f>
        <v>0</v>
      </c>
      <c r="F108" s="0"/>
      <c r="G108" s="0"/>
      <c r="K108" s="50"/>
    </row>
    <row r="109" customFormat="false" ht="13.8" hidden="false" customHeight="false" outlineLevel="0" collapsed="false">
      <c r="F109" s="0"/>
      <c r="G109" s="0"/>
      <c r="K109" s="50"/>
    </row>
    <row r="110" customFormat="false" ht="13.8" hidden="false" customHeight="false" outlineLevel="0" collapsed="false">
      <c r="A110" s="7"/>
      <c r="B110" s="1" t="s">
        <v>100</v>
      </c>
      <c r="D110" s="8"/>
      <c r="F110" s="0"/>
      <c r="G110" s="0"/>
      <c r="K110" s="50"/>
    </row>
    <row r="111" customFormat="false" ht="14.15" hidden="false" customHeight="false" outlineLevel="0" collapsed="false">
      <c r="A111" s="41" t="n">
        <v>4</v>
      </c>
      <c r="B111" s="42" t="s">
        <v>101</v>
      </c>
      <c r="C111" s="42"/>
      <c r="D111" s="43" t="s">
        <v>33</v>
      </c>
      <c r="E111" s="44" t="s">
        <v>34</v>
      </c>
      <c r="F111" s="0"/>
      <c r="G111" s="0"/>
      <c r="K111" s="50"/>
    </row>
    <row r="112" customFormat="false" ht="13.8" hidden="false" customHeight="false" outlineLevel="0" collapsed="false">
      <c r="A112" s="45" t="s">
        <v>88</v>
      </c>
      <c r="B112" s="46" t="s">
        <v>102</v>
      </c>
      <c r="C112" s="46"/>
      <c r="D112" s="47"/>
      <c r="E112" s="48" t="n">
        <f aca="false">E103</f>
        <v>0</v>
      </c>
      <c r="F112" s="0"/>
      <c r="G112" s="0"/>
      <c r="K112" s="50"/>
    </row>
    <row r="113" customFormat="false" ht="13.8" hidden="false" customHeight="false" outlineLevel="0" collapsed="false">
      <c r="A113" s="45" t="s">
        <v>97</v>
      </c>
      <c r="B113" s="46" t="s">
        <v>98</v>
      </c>
      <c r="C113" s="46"/>
      <c r="D113" s="47"/>
      <c r="E113" s="48" t="n">
        <f aca="false">E108</f>
        <v>0</v>
      </c>
      <c r="F113" s="0"/>
      <c r="G113" s="0"/>
      <c r="K113" s="50"/>
    </row>
    <row r="114" customFormat="false" ht="13.8" hidden="false" customHeight="false" outlineLevel="0" collapsed="false">
      <c r="A114" s="68"/>
      <c r="B114" s="42" t="s">
        <v>47</v>
      </c>
      <c r="C114" s="42"/>
      <c r="D114" s="59"/>
      <c r="E114" s="52" t="n">
        <f aca="false">SUM(E112:E113)</f>
        <v>0</v>
      </c>
      <c r="F114" s="0"/>
      <c r="G114" s="0"/>
      <c r="K114" s="50"/>
    </row>
    <row r="115" customFormat="false" ht="12.8" hidden="false" customHeight="false" outlineLevel="0" collapsed="false">
      <c r="A115" s="0"/>
      <c r="B115" s="0"/>
      <c r="C115" s="0"/>
      <c r="D115" s="0"/>
      <c r="E115" s="0"/>
      <c r="F115" s="0"/>
      <c r="G115" s="0"/>
      <c r="K115" s="50"/>
    </row>
    <row r="116" customFormat="false" ht="13.8" hidden="false" customHeight="false" outlineLevel="0" collapsed="false">
      <c r="A116" s="7"/>
      <c r="B116" s="1" t="s">
        <v>103</v>
      </c>
      <c r="D116" s="8"/>
      <c r="F116" s="0"/>
      <c r="G116" s="0"/>
      <c r="K116" s="50"/>
    </row>
    <row r="117" customFormat="false" ht="14.15" hidden="false" customHeight="false" outlineLevel="0" collapsed="false">
      <c r="A117" s="41" t="n">
        <v>5</v>
      </c>
      <c r="B117" s="42" t="s">
        <v>104</v>
      </c>
      <c r="C117" s="42"/>
      <c r="D117" s="43" t="s">
        <v>33</v>
      </c>
      <c r="E117" s="44" t="s">
        <v>34</v>
      </c>
      <c r="F117" s="0"/>
      <c r="G117" s="0"/>
      <c r="K117" s="50"/>
    </row>
    <row r="118" customFormat="false" ht="13.8" hidden="false" customHeight="false" outlineLevel="0" collapsed="false">
      <c r="A118" s="45" t="s">
        <v>35</v>
      </c>
      <c r="B118" s="46" t="s">
        <v>105</v>
      </c>
      <c r="C118" s="46"/>
      <c r="D118" s="49"/>
      <c r="E118" s="48" t="n">
        <v>0</v>
      </c>
      <c r="F118" s="0"/>
      <c r="G118" s="0"/>
      <c r="K118" s="50"/>
    </row>
    <row r="119" customFormat="false" ht="13.8" hidden="false" customHeight="false" outlineLevel="0" collapsed="false">
      <c r="A119" s="45" t="s">
        <v>37</v>
      </c>
      <c r="B119" s="46" t="s">
        <v>106</v>
      </c>
      <c r="C119" s="46"/>
      <c r="D119" s="49"/>
      <c r="E119" s="48" t="n">
        <v>0</v>
      </c>
      <c r="F119" s="0"/>
      <c r="G119" s="0"/>
      <c r="K119" s="50"/>
    </row>
    <row r="120" customFormat="false" ht="13.8" hidden="false" customHeight="false" outlineLevel="0" collapsed="false">
      <c r="A120" s="45" t="s">
        <v>39</v>
      </c>
      <c r="B120" s="46" t="s">
        <v>107</v>
      </c>
      <c r="C120" s="46"/>
      <c r="D120" s="49"/>
      <c r="E120" s="48" t="n">
        <v>0</v>
      </c>
      <c r="F120" s="0"/>
      <c r="G120" s="0"/>
      <c r="K120" s="50"/>
    </row>
    <row r="121" customFormat="false" ht="13.8" hidden="false" customHeight="false" outlineLevel="0" collapsed="false">
      <c r="A121" s="45" t="s">
        <v>41</v>
      </c>
      <c r="B121" s="46" t="s">
        <v>108</v>
      </c>
      <c r="C121" s="46"/>
      <c r="D121" s="49"/>
      <c r="E121" s="48" t="n">
        <v>0</v>
      </c>
      <c r="F121" s="0"/>
      <c r="G121" s="0"/>
      <c r="K121" s="50"/>
    </row>
    <row r="122" customFormat="false" ht="13.8" hidden="false" customHeight="false" outlineLevel="0" collapsed="false">
      <c r="A122" s="53"/>
      <c r="B122" s="42" t="s">
        <v>109</v>
      </c>
      <c r="C122" s="42"/>
      <c r="D122" s="51"/>
      <c r="E122" s="52" t="n">
        <f aca="false">SUM(E118:E121)</f>
        <v>0</v>
      </c>
      <c r="F122" s="0"/>
      <c r="G122" s="0"/>
      <c r="K122" s="50"/>
    </row>
    <row r="123" customFormat="false" ht="12.8" hidden="false" customHeight="false" outlineLevel="0" collapsed="false">
      <c r="A123" s="0"/>
      <c r="B123" s="0"/>
      <c r="C123" s="0"/>
      <c r="D123" s="0"/>
      <c r="E123" s="0"/>
      <c r="F123" s="0"/>
      <c r="G123" s="0"/>
      <c r="K123" s="50"/>
      <c r="L123" s="50"/>
    </row>
    <row r="124" customFormat="false" ht="13.8" hidden="false" customHeight="false" outlineLevel="0" collapsed="false">
      <c r="A124" s="7"/>
      <c r="B124" s="1" t="s">
        <v>110</v>
      </c>
      <c r="D124" s="8"/>
      <c r="F124" s="0"/>
      <c r="G124" s="0"/>
      <c r="L124" s="50"/>
    </row>
    <row r="125" customFormat="false" ht="14.15" hidden="false" customHeight="false" outlineLevel="0" collapsed="false">
      <c r="A125" s="78" t="n">
        <v>6</v>
      </c>
      <c r="B125" s="42" t="s">
        <v>111</v>
      </c>
      <c r="C125" s="42"/>
      <c r="D125" s="43" t="s">
        <v>33</v>
      </c>
      <c r="E125" s="44" t="s">
        <v>34</v>
      </c>
      <c r="F125" s="0"/>
      <c r="G125" s="0"/>
    </row>
    <row r="126" customFormat="false" ht="13.8" hidden="false" customHeight="false" outlineLevel="0" collapsed="false">
      <c r="A126" s="45" t="s">
        <v>35</v>
      </c>
      <c r="B126" s="46" t="s">
        <v>112</v>
      </c>
      <c r="C126" s="46"/>
      <c r="D126" s="49"/>
      <c r="E126" s="48" t="n">
        <f aca="false">(E46+E82+E92+E114+E122)*E127</f>
        <v>0</v>
      </c>
      <c r="F126" s="0"/>
      <c r="G126" s="0"/>
    </row>
    <row r="127" s="84" customFormat="true" ht="13.8" hidden="false" customHeight="false" outlineLevel="0" collapsed="false">
      <c r="A127" s="82" t="s">
        <v>113</v>
      </c>
      <c r="B127" s="83" t="s">
        <v>114</v>
      </c>
      <c r="C127" s="83"/>
      <c r="D127" s="49"/>
      <c r="E127" s="60" t="n">
        <v>0</v>
      </c>
      <c r="F127" s="0"/>
      <c r="G127" s="0"/>
      <c r="H127" s="0"/>
      <c r="AMJ127" s="0"/>
    </row>
    <row r="128" customFormat="false" ht="13.8" hidden="false" customHeight="false" outlineLevel="0" collapsed="false">
      <c r="A128" s="45" t="s">
        <v>37</v>
      </c>
      <c r="B128" s="46" t="s">
        <v>115</v>
      </c>
      <c r="C128" s="46"/>
      <c r="D128" s="49"/>
      <c r="E128" s="48" t="n">
        <f aca="false">(E46+E82+E92+E114+E122+E126)*E129</f>
        <v>0</v>
      </c>
      <c r="F128" s="0"/>
      <c r="G128" s="0"/>
    </row>
    <row r="129" customFormat="false" ht="13.8" hidden="false" customHeight="false" outlineLevel="0" collapsed="false">
      <c r="A129" s="45" t="s">
        <v>116</v>
      </c>
      <c r="B129" s="46" t="s">
        <v>117</v>
      </c>
      <c r="C129" s="46"/>
      <c r="D129" s="49"/>
      <c r="E129" s="60" t="n">
        <v>0</v>
      </c>
      <c r="F129" s="0"/>
      <c r="G129" s="0"/>
      <c r="J129" s="84"/>
    </row>
    <row r="130" customFormat="false" ht="13.8" hidden="false" customHeight="false" outlineLevel="0" collapsed="false">
      <c r="A130" s="45" t="s">
        <v>39</v>
      </c>
      <c r="B130" s="46" t="s">
        <v>118</v>
      </c>
      <c r="C130" s="46"/>
      <c r="D130" s="49" t="n">
        <f aca="false">SUM(D131:D133)</f>
        <v>0.0565</v>
      </c>
      <c r="E130" s="48" t="n">
        <f aca="false">SUM(E131:E133)</f>
        <v>0.808426073131956</v>
      </c>
      <c r="F130" s="0"/>
      <c r="G130" s="0"/>
    </row>
    <row r="131" customFormat="false" ht="13.8" hidden="false" customHeight="false" outlineLevel="0" collapsed="false">
      <c r="A131" s="45" t="s">
        <v>119</v>
      </c>
      <c r="B131" s="46" t="s">
        <v>120</v>
      </c>
      <c r="C131" s="46"/>
      <c r="D131" s="49" t="n">
        <v>0.0365</v>
      </c>
      <c r="E131" s="48" t="n">
        <f aca="false">((E46+E82+E92+E114+E122+E126+E128)/(1-D130))*D131</f>
        <v>0.522257551669316</v>
      </c>
      <c r="F131" s="0"/>
      <c r="G131" s="0"/>
    </row>
    <row r="132" customFormat="false" ht="13.8" hidden="false" customHeight="false" outlineLevel="0" collapsed="false">
      <c r="A132" s="45" t="s">
        <v>121</v>
      </c>
      <c r="B132" s="46" t="s">
        <v>122</v>
      </c>
      <c r="C132" s="46"/>
      <c r="D132" s="49" t="n">
        <v>0</v>
      </c>
      <c r="E132" s="48" t="n">
        <f aca="false">(E46+E82+E92+E114+E122+E126+E128)*D132</f>
        <v>0</v>
      </c>
      <c r="F132" s="0"/>
      <c r="G132" s="0"/>
    </row>
    <row r="133" customFormat="false" ht="13.8" hidden="false" customHeight="false" outlineLevel="0" collapsed="false">
      <c r="A133" s="45" t="s">
        <v>123</v>
      </c>
      <c r="B133" s="46" t="s">
        <v>124</v>
      </c>
      <c r="C133" s="46"/>
      <c r="D133" s="49" t="n">
        <v>0.02</v>
      </c>
      <c r="E133" s="48" t="n">
        <f aca="false">((E46+E82+E92+E114+E122+E126+E128)/(1-D130))*D133</f>
        <v>0.286168521462639</v>
      </c>
      <c r="F133" s="0"/>
      <c r="G133" s="0"/>
    </row>
    <row r="134" customFormat="false" ht="14.15" hidden="false" customHeight="false" outlineLevel="0" collapsed="false">
      <c r="A134" s="41"/>
      <c r="B134" s="42" t="s">
        <v>47</v>
      </c>
      <c r="C134" s="42"/>
      <c r="D134" s="85" t="n">
        <f aca="false">SUM(D124:D133)</f>
        <v>0.113</v>
      </c>
      <c r="E134" s="86" t="n">
        <f aca="false">E130+E128+E126</f>
        <v>0.808426073131956</v>
      </c>
      <c r="F134" s="0"/>
      <c r="G134" s="0"/>
    </row>
    <row r="135" customFormat="false" ht="12.8" hidden="false" customHeight="false" outlineLevel="0" collapsed="false">
      <c r="A135" s="0"/>
      <c r="B135" s="0"/>
      <c r="C135" s="0"/>
      <c r="D135" s="0"/>
      <c r="E135" s="0"/>
      <c r="F135" s="0"/>
      <c r="G135" s="0"/>
    </row>
    <row r="136" customFormat="false" ht="13.8" hidden="false" customHeight="false" outlineLevel="0" collapsed="false">
      <c r="A136" s="87" t="s">
        <v>125</v>
      </c>
      <c r="B136" s="87"/>
      <c r="C136" s="87"/>
      <c r="D136" s="87"/>
      <c r="E136" s="87"/>
      <c r="F136" s="0"/>
      <c r="G136" s="0"/>
    </row>
    <row r="137" customFormat="false" ht="13.8" hidden="false" customHeight="false" outlineLevel="0" collapsed="false">
      <c r="A137" s="7"/>
      <c r="B137" s="88"/>
      <c r="C137" s="88"/>
      <c r="D137" s="88"/>
      <c r="E137" s="8"/>
      <c r="F137" s="0"/>
      <c r="G137" s="0"/>
    </row>
    <row r="138" customFormat="false" ht="14.15" hidden="false" customHeight="false" outlineLevel="0" collapsed="false">
      <c r="A138" s="89"/>
      <c r="B138" s="42" t="s">
        <v>126</v>
      </c>
      <c r="C138" s="42"/>
      <c r="D138" s="78"/>
      <c r="E138" s="43" t="s">
        <v>127</v>
      </c>
      <c r="F138" s="0"/>
      <c r="G138" s="0"/>
    </row>
    <row r="139" customFormat="false" ht="14.15" hidden="false" customHeight="false" outlineLevel="0" collapsed="false">
      <c r="A139" s="90" t="s">
        <v>35</v>
      </c>
      <c r="B139" s="46" t="s">
        <v>31</v>
      </c>
      <c r="C139" s="46"/>
      <c r="D139" s="91"/>
      <c r="E139" s="48" t="n">
        <f aca="false">E46</f>
        <v>0</v>
      </c>
      <c r="F139" s="0"/>
      <c r="G139" s="0"/>
    </row>
    <row r="140" customFormat="false" ht="14.15" hidden="false" customHeight="false" outlineLevel="0" collapsed="false">
      <c r="A140" s="90" t="s">
        <v>37</v>
      </c>
      <c r="B140" s="46" t="s">
        <v>48</v>
      </c>
      <c r="C140" s="46"/>
      <c r="D140" s="91"/>
      <c r="E140" s="48" t="n">
        <f aca="false">E82</f>
        <v>13.5</v>
      </c>
      <c r="F140" s="0"/>
      <c r="G140" s="0"/>
    </row>
    <row r="141" customFormat="false" ht="14.15" hidden="false" customHeight="false" outlineLevel="0" collapsed="false">
      <c r="A141" s="90" t="s">
        <v>39</v>
      </c>
      <c r="B141" s="46" t="s">
        <v>78</v>
      </c>
      <c r="C141" s="46"/>
      <c r="D141" s="91"/>
      <c r="E141" s="48" t="n">
        <f aca="false">E92</f>
        <v>0</v>
      </c>
      <c r="F141" s="0"/>
      <c r="G141" s="0"/>
    </row>
    <row r="142" customFormat="false" ht="14.15" hidden="false" customHeight="false" outlineLevel="0" collapsed="false">
      <c r="A142" s="90" t="s">
        <v>41</v>
      </c>
      <c r="B142" s="46" t="s">
        <v>86</v>
      </c>
      <c r="C142" s="46"/>
      <c r="D142" s="91"/>
      <c r="E142" s="48" t="n">
        <f aca="false">E114</f>
        <v>0</v>
      </c>
      <c r="F142" s="0"/>
      <c r="G142" s="0"/>
    </row>
    <row r="143" customFormat="false" ht="14.15" hidden="false" customHeight="false" outlineLevel="0" collapsed="false">
      <c r="A143" s="90" t="s">
        <v>43</v>
      </c>
      <c r="B143" s="46" t="s">
        <v>103</v>
      </c>
      <c r="C143" s="46"/>
      <c r="D143" s="91"/>
      <c r="E143" s="48" t="n">
        <f aca="false">E122</f>
        <v>0</v>
      </c>
      <c r="F143" s="0"/>
      <c r="G143" s="0"/>
    </row>
    <row r="144" customFormat="false" ht="13.8" hidden="false" customHeight="false" outlineLevel="0" collapsed="false">
      <c r="A144" s="42" t="s">
        <v>128</v>
      </c>
      <c r="B144" s="42"/>
      <c r="C144" s="42"/>
      <c r="D144" s="92"/>
      <c r="E144" s="77" t="n">
        <f aca="false">SUM(E139:E143)</f>
        <v>13.5</v>
      </c>
      <c r="F144" s="0"/>
      <c r="G144" s="0"/>
    </row>
    <row r="145" customFormat="false" ht="14.15" hidden="false" customHeight="false" outlineLevel="0" collapsed="false">
      <c r="A145" s="90" t="s">
        <v>45</v>
      </c>
      <c r="B145" s="46" t="s">
        <v>110</v>
      </c>
      <c r="C145" s="46"/>
      <c r="D145" s="91"/>
      <c r="E145" s="48" t="n">
        <f aca="false">E134</f>
        <v>0.808426073131956</v>
      </c>
      <c r="F145" s="0"/>
      <c r="G145" s="0"/>
    </row>
    <row r="146" customFormat="false" ht="13.8" hidden="false" customHeight="false" outlineLevel="0" collapsed="false">
      <c r="A146" s="42" t="s">
        <v>129</v>
      </c>
      <c r="B146" s="42"/>
      <c r="C146" s="42"/>
      <c r="D146" s="92"/>
      <c r="E146" s="77" t="n">
        <f aca="false">SUM(E144:E145)</f>
        <v>14.308426073132</v>
      </c>
      <c r="F146" s="0"/>
      <c r="G146" s="0"/>
    </row>
    <row r="147" customFormat="false" ht="13.8" hidden="false" customHeight="false" outlineLevel="0" collapsed="false">
      <c r="A147" s="7"/>
      <c r="E147" s="8"/>
    </row>
    <row r="148" customFormat="false" ht="13.8" hidden="false" customHeight="false" outlineLevel="0" collapsed="false">
      <c r="A148" s="93" t="s">
        <v>130</v>
      </c>
      <c r="B148" s="93"/>
      <c r="C148" s="93"/>
      <c r="D148" s="93"/>
      <c r="E148" s="93"/>
      <c r="F148" s="94"/>
      <c r="G148" s="94"/>
    </row>
    <row r="149" customFormat="false" ht="13.8" hidden="false" customHeight="false" outlineLevel="0" collapsed="false">
      <c r="A149" s="7"/>
      <c r="E149" s="8"/>
    </row>
    <row r="150" customFormat="false" ht="26.85" hidden="false" customHeight="false" outlineLevel="0" collapsed="false">
      <c r="A150" s="95" t="s">
        <v>23</v>
      </c>
      <c r="B150" s="34" t="s">
        <v>131</v>
      </c>
      <c r="C150" s="95" t="s">
        <v>132</v>
      </c>
      <c r="D150" s="95" t="s">
        <v>133</v>
      </c>
      <c r="E150" s="95" t="s">
        <v>134</v>
      </c>
      <c r="F150" s="0"/>
      <c r="G150" s="0"/>
    </row>
    <row r="151" customFormat="false" ht="13.8" hidden="false" customHeight="false" outlineLevel="0" collapsed="false">
      <c r="A151" s="96" t="n">
        <v>1</v>
      </c>
      <c r="B151" s="97" t="n">
        <f aca="false">E146</f>
        <v>14.308426073132</v>
      </c>
      <c r="C151" s="98" t="n">
        <v>1</v>
      </c>
      <c r="D151" s="99" t="n">
        <f aca="false">E146*C151</f>
        <v>14.308426073132</v>
      </c>
      <c r="E151" s="99" t="n">
        <f aca="false">D151*12</f>
        <v>171.701112877583</v>
      </c>
      <c r="F151" s="0"/>
      <c r="G151" s="0"/>
    </row>
    <row r="152" customFormat="false" ht="13.8" hidden="false" customHeight="false" outlineLevel="0" collapsed="false">
      <c r="A152" s="41"/>
      <c r="B152" s="51" t="s">
        <v>135</v>
      </c>
      <c r="C152" s="86"/>
      <c r="D152" s="86" t="n">
        <f aca="false">SUM(D151:D151)</f>
        <v>14.308426073132</v>
      </c>
      <c r="E152" s="100" t="n">
        <f aca="false">SUM(E151:E151)</f>
        <v>171.701112877583</v>
      </c>
      <c r="F152" s="0"/>
      <c r="G152" s="0"/>
    </row>
  </sheetData>
  <mergeCells count="5">
    <mergeCell ref="A1:E9"/>
    <mergeCell ref="A10:E10"/>
    <mergeCell ref="B88:C88"/>
    <mergeCell ref="A136:E136"/>
    <mergeCell ref="A148:E14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52"/>
  <sheetViews>
    <sheetView showFormulas="false" showGridLines="true" showRowColHeaders="true" showZeros="true" rightToLeft="false" tabSelected="false" showOutlineSymbols="true" defaultGridColor="true" view="normal" topLeftCell="A114" colorId="64" zoomScale="100" zoomScaleNormal="100" zoomScalePageLayoutView="100" workbookViewId="0">
      <selection pane="topLeft" activeCell="E130" activeCellId="0" sqref="E13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7.92"/>
    <col collapsed="false" customWidth="true" hidden="false" outlineLevel="0" max="2" min="2" style="1" width="62.38"/>
    <col collapsed="false" customWidth="true" hidden="false" outlineLevel="0" max="3" min="3" style="1" width="23.2"/>
    <col collapsed="false" customWidth="true" hidden="false" outlineLevel="0" max="4" min="4" style="1" width="12.5"/>
    <col collapsed="false" customWidth="true" hidden="false" outlineLevel="0" max="5" min="5" style="1" width="19.45"/>
    <col collapsed="false" customWidth="true" hidden="false" outlineLevel="0" max="6" min="6" style="1" width="15.68"/>
    <col collapsed="false" customWidth="true" hidden="false" outlineLevel="0" max="7" min="7" style="1" width="15.28"/>
    <col collapsed="false" customWidth="true" hidden="false" outlineLevel="0" max="8" min="8" style="0" width="14.72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2"/>
      <c r="F1" s="3"/>
      <c r="G1" s="3"/>
    </row>
    <row r="2" customFormat="false" ht="13.8" hidden="false" customHeight="false" outlineLevel="0" collapsed="false">
      <c r="A2" s="2"/>
      <c r="B2" s="2"/>
      <c r="C2" s="2"/>
      <c r="D2" s="2"/>
      <c r="E2" s="2"/>
      <c r="F2" s="4"/>
      <c r="G2" s="4"/>
    </row>
    <row r="3" customFormat="false" ht="13.8" hidden="false" customHeight="false" outlineLevel="0" collapsed="false">
      <c r="A3" s="2"/>
      <c r="B3" s="2"/>
      <c r="C3" s="2"/>
      <c r="D3" s="2"/>
      <c r="E3" s="2"/>
      <c r="F3" s="5"/>
      <c r="G3" s="5"/>
    </row>
    <row r="4" customFormat="false" ht="13.8" hidden="false" customHeight="false" outlineLevel="0" collapsed="false">
      <c r="A4" s="2"/>
      <c r="B4" s="2"/>
      <c r="C4" s="2"/>
      <c r="D4" s="2"/>
      <c r="E4" s="2"/>
      <c r="F4" s="6"/>
      <c r="G4" s="6"/>
    </row>
    <row r="5" customFormat="false" ht="13.8" hidden="false" customHeight="false" outlineLevel="0" collapsed="false">
      <c r="A5" s="2"/>
      <c r="B5" s="2"/>
      <c r="C5" s="2"/>
      <c r="D5" s="2"/>
      <c r="E5" s="2"/>
    </row>
    <row r="6" customFormat="false" ht="13.8" hidden="false" customHeight="false" outlineLevel="0" collapsed="false">
      <c r="A6" s="2"/>
      <c r="B6" s="2"/>
      <c r="C6" s="2"/>
      <c r="D6" s="2"/>
      <c r="E6" s="2"/>
    </row>
    <row r="7" customFormat="false" ht="13.8" hidden="false" customHeight="false" outlineLevel="0" collapsed="false">
      <c r="A7" s="2"/>
      <c r="B7" s="2"/>
      <c r="C7" s="2"/>
      <c r="D7" s="2"/>
      <c r="E7" s="2"/>
    </row>
    <row r="8" customFormat="false" ht="13.8" hidden="false" customHeight="false" outlineLevel="0" collapsed="false">
      <c r="A8" s="2"/>
      <c r="B8" s="2"/>
      <c r="C8" s="2"/>
      <c r="D8" s="2"/>
      <c r="E8" s="2"/>
    </row>
    <row r="9" customFormat="false" ht="13.8" hidden="false" customHeight="false" outlineLevel="0" collapsed="false">
      <c r="A9" s="2"/>
      <c r="B9" s="2"/>
      <c r="C9" s="2"/>
      <c r="D9" s="2"/>
      <c r="E9" s="2"/>
    </row>
    <row r="10" customFormat="false" ht="13.8" hidden="false" customHeight="false" outlineLevel="0" collapsed="false">
      <c r="A10" s="3" t="s">
        <v>136</v>
      </c>
      <c r="B10" s="3"/>
      <c r="C10" s="3"/>
      <c r="D10" s="3"/>
      <c r="E10" s="3"/>
    </row>
    <row r="11" customFormat="false" ht="13.8" hidden="false" customHeight="false" outlineLevel="0" collapsed="false">
      <c r="A11" s="7"/>
      <c r="E11" s="8"/>
    </row>
    <row r="12" customFormat="false" ht="13.8" hidden="false" customHeight="false" outlineLevel="0" collapsed="false">
      <c r="A12" s="9" t="s">
        <v>2</v>
      </c>
      <c r="B12" s="10"/>
      <c r="C12" s="11" t="s">
        <v>3</v>
      </c>
      <c r="D12" s="0"/>
      <c r="E12" s="0"/>
    </row>
    <row r="13" customFormat="false" ht="13.8" hidden="false" customHeight="false" outlineLevel="0" collapsed="false">
      <c r="A13" s="9" t="s">
        <v>4</v>
      </c>
      <c r="B13" s="10"/>
      <c r="C13" s="11" t="s">
        <v>5</v>
      </c>
      <c r="D13" s="0"/>
      <c r="E13" s="0"/>
    </row>
    <row r="14" customFormat="false" ht="13.8" hidden="false" customHeight="false" outlineLevel="0" collapsed="false">
      <c r="A14" s="0"/>
      <c r="B14" s="0"/>
      <c r="C14" s="0"/>
      <c r="D14" s="12"/>
      <c r="E14" s="0"/>
    </row>
    <row r="15" customFormat="false" ht="13.8" hidden="false" customHeight="false" outlineLevel="0" collapsed="false">
      <c r="A15" s="13" t="s">
        <v>6</v>
      </c>
      <c r="B15" s="0"/>
      <c r="C15" s="0"/>
      <c r="D15" s="12"/>
      <c r="E15" s="0"/>
    </row>
    <row r="16" customFormat="false" ht="13.8" hidden="false" customHeight="false" outlineLevel="0" collapsed="false">
      <c r="A16" s="0"/>
      <c r="B16" s="0"/>
      <c r="C16" s="0"/>
      <c r="D16" s="12"/>
      <c r="E16" s="0"/>
    </row>
    <row r="17" customFormat="false" ht="13.8" hidden="false" customHeight="false" outlineLevel="0" collapsed="false">
      <c r="A17" s="14" t="s">
        <v>7</v>
      </c>
      <c r="D17" s="0"/>
      <c r="E17" s="0"/>
    </row>
    <row r="18" customFormat="false" ht="13.8" hidden="false" customHeight="false" outlineLevel="0" collapsed="false">
      <c r="A18" s="15" t="s">
        <v>8</v>
      </c>
      <c r="B18" s="16"/>
      <c r="C18" s="16"/>
      <c r="D18" s="17"/>
      <c r="E18" s="17"/>
    </row>
    <row r="19" customFormat="false" ht="13.8" hidden="false" customHeight="false" outlineLevel="0" collapsed="false">
      <c r="A19" s="15" t="s">
        <v>9</v>
      </c>
      <c r="B19" s="16"/>
      <c r="C19" s="16"/>
      <c r="D19" s="17"/>
      <c r="E19" s="18" t="s">
        <v>10</v>
      </c>
    </row>
    <row r="20" customFormat="false" ht="13.8" hidden="false" customHeight="false" outlineLevel="0" collapsed="false">
      <c r="A20" s="15" t="s">
        <v>11</v>
      </c>
      <c r="B20" s="16"/>
      <c r="C20" s="16"/>
      <c r="D20" s="17"/>
      <c r="E20" s="19" t="s">
        <v>12</v>
      </c>
    </row>
    <row r="21" customFormat="false" ht="13.8" hidden="false" customHeight="false" outlineLevel="0" collapsed="false">
      <c r="A21" s="15" t="s">
        <v>13</v>
      </c>
      <c r="B21" s="16"/>
      <c r="C21" s="16"/>
      <c r="D21" s="17"/>
      <c r="E21" s="18" t="n">
        <v>12</v>
      </c>
    </row>
    <row r="22" customFormat="false" ht="13.8" hidden="false" customHeight="false" outlineLevel="0" collapsed="false">
      <c r="A22" s="0"/>
      <c r="B22" s="0"/>
      <c r="C22" s="0"/>
      <c r="D22" s="12"/>
      <c r="E22" s="0"/>
    </row>
    <row r="23" customFormat="false" ht="13.8" hidden="false" customHeight="false" outlineLevel="0" collapsed="false">
      <c r="A23" s="14" t="s">
        <v>14</v>
      </c>
      <c r="B23" s="20"/>
      <c r="C23" s="20"/>
      <c r="D23" s="8"/>
      <c r="E23" s="0"/>
      <c r="F23" s="0"/>
      <c r="G23" s="0"/>
    </row>
    <row r="24" customFormat="false" ht="13.8" hidden="false" customHeight="false" outlineLevel="0" collapsed="false">
      <c r="A24" s="21" t="s">
        <v>15</v>
      </c>
      <c r="B24" s="22"/>
      <c r="C24" s="23"/>
      <c r="D24" s="17"/>
      <c r="E24" s="17"/>
      <c r="F24" s="0"/>
      <c r="G24" s="0"/>
    </row>
    <row r="25" customFormat="false" ht="13.8" hidden="false" customHeight="false" outlineLevel="0" collapsed="false">
      <c r="A25" s="21" t="s">
        <v>16</v>
      </c>
      <c r="B25" s="24"/>
      <c r="C25" s="17"/>
      <c r="D25" s="17"/>
      <c r="E25" s="25" t="n">
        <v>1</v>
      </c>
      <c r="F25" s="0"/>
      <c r="G25" s="0"/>
    </row>
    <row r="26" customFormat="false" ht="13.8" hidden="false" customHeight="false" outlineLevel="0" collapsed="false">
      <c r="A26" s="21" t="s">
        <v>17</v>
      </c>
      <c r="B26" s="24"/>
      <c r="C26" s="17"/>
      <c r="D26" s="17"/>
      <c r="E26" s="26" t="n">
        <v>1</v>
      </c>
      <c r="F26" s="0"/>
      <c r="G26" s="0"/>
    </row>
    <row r="27" customFormat="false" ht="13.8" hidden="false" customHeight="false" outlineLevel="0" collapsed="false">
      <c r="A27" s="21" t="s">
        <v>18</v>
      </c>
      <c r="B27" s="24"/>
      <c r="C27" s="17"/>
      <c r="D27" s="17"/>
      <c r="E27" s="27" t="n">
        <v>22</v>
      </c>
      <c r="F27" s="0"/>
      <c r="G27" s="0"/>
    </row>
    <row r="28" customFormat="false" ht="13.8" hidden="false" customHeight="false" outlineLevel="0" collapsed="false">
      <c r="A28" s="21" t="s">
        <v>19</v>
      </c>
      <c r="B28" s="24"/>
      <c r="C28" s="17"/>
      <c r="D28" s="17"/>
      <c r="E28" s="28" t="n">
        <v>44</v>
      </c>
    </row>
    <row r="29" customFormat="false" ht="13.8" hidden="false" customHeight="false" outlineLevel="0" collapsed="false">
      <c r="A29" s="21" t="s">
        <v>20</v>
      </c>
      <c r="B29" s="24"/>
      <c r="C29" s="17"/>
      <c r="D29" s="17"/>
      <c r="E29" s="29" t="n">
        <v>0</v>
      </c>
      <c r="F29" s="20"/>
      <c r="G29" s="20"/>
    </row>
    <row r="30" customFormat="false" ht="13.8" hidden="false" customHeight="false" outlineLevel="0" collapsed="false">
      <c r="A30" s="21" t="s">
        <v>21</v>
      </c>
      <c r="B30" s="24"/>
      <c r="C30" s="17"/>
      <c r="D30" s="17"/>
      <c r="E30" s="29" t="n">
        <v>0</v>
      </c>
    </row>
    <row r="31" s="33" customFormat="true" ht="35.05" hidden="false" customHeight="true" outlineLevel="0" collapsed="false">
      <c r="A31" s="30" t="s">
        <v>22</v>
      </c>
      <c r="B31" s="31"/>
      <c r="C31" s="31"/>
      <c r="D31" s="31"/>
      <c r="E31" s="32"/>
      <c r="F31" s="0"/>
      <c r="G31" s="0"/>
      <c r="H31" s="0"/>
      <c r="AMJ31" s="0"/>
    </row>
    <row r="32" customFormat="false" ht="26.85" hidden="false" customHeight="false" outlineLevel="0" collapsed="false">
      <c r="A32" s="34" t="n">
        <v>1</v>
      </c>
      <c r="B32" s="35" t="s">
        <v>23</v>
      </c>
      <c r="C32" s="35"/>
      <c r="D32" s="35"/>
      <c r="E32" s="36" t="s">
        <v>137</v>
      </c>
      <c r="F32" s="0"/>
      <c r="G32" s="0"/>
    </row>
    <row r="33" customFormat="false" ht="15.2" hidden="false" customHeight="false" outlineLevel="0" collapsed="false">
      <c r="A33" s="34" t="n">
        <v>2</v>
      </c>
      <c r="B33" s="35" t="s">
        <v>25</v>
      </c>
      <c r="C33" s="35"/>
      <c r="D33" s="35"/>
      <c r="E33" s="37" t="s">
        <v>138</v>
      </c>
      <c r="F33" s="0"/>
      <c r="G33" s="0"/>
    </row>
    <row r="34" customFormat="false" ht="13.8" hidden="false" customHeight="false" outlineLevel="0" collapsed="false">
      <c r="A34" s="34" t="n">
        <v>3</v>
      </c>
      <c r="B34" s="35" t="s">
        <v>27</v>
      </c>
      <c r="C34" s="35"/>
      <c r="D34" s="35"/>
      <c r="E34" s="38" t="n">
        <v>0</v>
      </c>
      <c r="F34" s="0"/>
      <c r="G34" s="0"/>
    </row>
    <row r="35" customFormat="false" ht="13.8" hidden="false" customHeight="false" outlineLevel="0" collapsed="false">
      <c r="A35" s="34" t="n">
        <v>4</v>
      </c>
      <c r="B35" s="35" t="s">
        <v>28</v>
      </c>
      <c r="C35" s="35"/>
      <c r="D35" s="35"/>
      <c r="E35" s="39"/>
      <c r="F35" s="0"/>
      <c r="G35" s="0"/>
    </row>
    <row r="36" customFormat="false" ht="13.8" hidden="false" customHeight="false" outlineLevel="0" collapsed="false">
      <c r="A36" s="34" t="n">
        <v>5</v>
      </c>
      <c r="B36" s="35" t="s">
        <v>29</v>
      </c>
      <c r="C36" s="35"/>
      <c r="D36" s="35"/>
      <c r="E36" s="40" t="s">
        <v>30</v>
      </c>
      <c r="F36" s="0"/>
      <c r="G36" s="0"/>
    </row>
    <row r="37" customFormat="false" ht="13.8" hidden="false" customHeight="false" outlineLevel="0" collapsed="false">
      <c r="A37" s="7"/>
      <c r="E37" s="8"/>
      <c r="F37" s="0"/>
      <c r="G37" s="0"/>
    </row>
    <row r="38" customFormat="false" ht="13.8" hidden="false" customHeight="false" outlineLevel="0" collapsed="false">
      <c r="A38" s="7"/>
      <c r="B38" s="1" t="s">
        <v>31</v>
      </c>
      <c r="E38" s="8"/>
      <c r="F38" s="0"/>
      <c r="G38" s="0"/>
    </row>
    <row r="39" customFormat="false" ht="14.15" hidden="false" customHeight="false" outlineLevel="0" collapsed="false">
      <c r="A39" s="41" t="n">
        <v>1</v>
      </c>
      <c r="B39" s="42" t="s">
        <v>32</v>
      </c>
      <c r="C39" s="42"/>
      <c r="D39" s="43" t="s">
        <v>33</v>
      </c>
      <c r="E39" s="44" t="s">
        <v>34</v>
      </c>
      <c r="F39" s="0"/>
      <c r="G39" s="0"/>
    </row>
    <row r="40" customFormat="false" ht="13.8" hidden="false" customHeight="false" outlineLevel="0" collapsed="false">
      <c r="A40" s="45" t="s">
        <v>35</v>
      </c>
      <c r="B40" s="46" t="s">
        <v>36</v>
      </c>
      <c r="C40" s="46"/>
      <c r="D40" s="47"/>
      <c r="E40" s="48" t="n">
        <f aca="false">E34</f>
        <v>0</v>
      </c>
      <c r="F40" s="0"/>
      <c r="G40" s="0"/>
    </row>
    <row r="41" customFormat="false" ht="13.8" hidden="false" customHeight="false" outlineLevel="0" collapsed="false">
      <c r="A41" s="45" t="s">
        <v>37</v>
      </c>
      <c r="B41" s="46" t="s">
        <v>38</v>
      </c>
      <c r="C41" s="46"/>
      <c r="D41" s="49" t="n">
        <v>0.3</v>
      </c>
      <c r="E41" s="48" t="n">
        <f aca="false">E40*D41</f>
        <v>0</v>
      </c>
      <c r="F41" s="0"/>
      <c r="G41" s="0"/>
    </row>
    <row r="42" customFormat="false" ht="13.8" hidden="false" customHeight="false" outlineLevel="0" collapsed="false">
      <c r="A42" s="45" t="s">
        <v>39</v>
      </c>
      <c r="B42" s="46" t="s">
        <v>40</v>
      </c>
      <c r="C42" s="46"/>
      <c r="D42" s="49" t="n">
        <v>0</v>
      </c>
      <c r="E42" s="48" t="n">
        <f aca="false">E40*D42</f>
        <v>0</v>
      </c>
      <c r="F42" s="0"/>
      <c r="G42" s="0"/>
    </row>
    <row r="43" customFormat="false" ht="13.8" hidden="false" customHeight="false" outlineLevel="0" collapsed="false">
      <c r="A43" s="45" t="s">
        <v>41</v>
      </c>
      <c r="B43" s="46" t="s">
        <v>42</v>
      </c>
      <c r="C43" s="46"/>
      <c r="D43" s="49"/>
      <c r="E43" s="48" t="n">
        <v>0</v>
      </c>
      <c r="F43" s="0"/>
      <c r="G43" s="0"/>
    </row>
    <row r="44" customFormat="false" ht="13.8" hidden="false" customHeight="false" outlineLevel="0" collapsed="false">
      <c r="A44" s="45" t="s">
        <v>43</v>
      </c>
      <c r="B44" s="46" t="s">
        <v>44</v>
      </c>
      <c r="C44" s="46"/>
      <c r="D44" s="47"/>
      <c r="E44" s="48" t="n">
        <v>0</v>
      </c>
      <c r="F44" s="0"/>
      <c r="G44" s="0"/>
    </row>
    <row r="45" customFormat="false" ht="13.8" hidden="false" customHeight="false" outlineLevel="0" collapsed="false">
      <c r="A45" s="45" t="s">
        <v>45</v>
      </c>
      <c r="B45" s="46" t="s">
        <v>46</v>
      </c>
      <c r="C45" s="46"/>
      <c r="D45" s="47"/>
      <c r="E45" s="48" t="n">
        <v>0</v>
      </c>
      <c r="F45" s="0"/>
      <c r="G45" s="0"/>
      <c r="K45" s="50"/>
    </row>
    <row r="46" customFormat="false" ht="13.8" hidden="false" customHeight="false" outlineLevel="0" collapsed="false">
      <c r="A46" s="41"/>
      <c r="B46" s="42" t="s">
        <v>47</v>
      </c>
      <c r="C46" s="42"/>
      <c r="D46" s="51"/>
      <c r="E46" s="52" t="n">
        <f aca="false">SUM(E40:E45)</f>
        <v>0</v>
      </c>
      <c r="F46" s="0"/>
      <c r="G46" s="0"/>
      <c r="K46" s="50"/>
    </row>
    <row r="47" customFormat="false" ht="13.8" hidden="false" customHeight="false" outlineLevel="0" collapsed="false">
      <c r="A47" s="7"/>
      <c r="E47" s="8"/>
      <c r="F47" s="0"/>
      <c r="G47" s="0"/>
      <c r="K47" s="50"/>
    </row>
    <row r="48" customFormat="false" ht="13.8" hidden="false" customHeight="false" outlineLevel="0" collapsed="false">
      <c r="A48" s="7"/>
      <c r="B48" s="1" t="s">
        <v>48</v>
      </c>
      <c r="E48" s="8"/>
      <c r="F48" s="0"/>
      <c r="G48" s="0"/>
      <c r="K48" s="50"/>
    </row>
    <row r="49" customFormat="false" ht="13.8" hidden="false" customHeight="false" outlineLevel="0" collapsed="false">
      <c r="A49" s="7"/>
      <c r="B49" s="1" t="s">
        <v>49</v>
      </c>
      <c r="E49" s="8"/>
      <c r="F49" s="0"/>
      <c r="G49" s="0"/>
      <c r="K49" s="50"/>
    </row>
    <row r="50" customFormat="false" ht="14.15" hidden="false" customHeight="false" outlineLevel="0" collapsed="false">
      <c r="A50" s="41" t="s">
        <v>50</v>
      </c>
      <c r="B50" s="42" t="s">
        <v>51</v>
      </c>
      <c r="C50" s="42"/>
      <c r="D50" s="43" t="s">
        <v>33</v>
      </c>
      <c r="E50" s="53" t="s">
        <v>34</v>
      </c>
      <c r="F50" s="0"/>
      <c r="G50" s="0"/>
      <c r="K50" s="50"/>
    </row>
    <row r="51" customFormat="false" ht="13.8" hidden="false" customHeight="false" outlineLevel="0" collapsed="false">
      <c r="A51" s="45" t="s">
        <v>35</v>
      </c>
      <c r="B51" s="46" t="s">
        <v>52</v>
      </c>
      <c r="C51" s="46"/>
      <c r="D51" s="49" t="n">
        <v>0.0833</v>
      </c>
      <c r="E51" s="48" t="n">
        <f aca="false">E46*D51</f>
        <v>0</v>
      </c>
      <c r="F51" s="0"/>
      <c r="G51" s="0"/>
      <c r="K51" s="50"/>
    </row>
    <row r="52" s="56" customFormat="true" ht="13.8" hidden="false" customHeight="false" outlineLevel="0" collapsed="false">
      <c r="A52" s="54" t="s">
        <v>37</v>
      </c>
      <c r="B52" s="55" t="s">
        <v>53</v>
      </c>
      <c r="C52" s="55"/>
      <c r="D52" s="49" t="n">
        <v>0.1111</v>
      </c>
      <c r="E52" s="48" t="n">
        <f aca="false">E46*$D52</f>
        <v>0</v>
      </c>
      <c r="F52" s="0"/>
      <c r="G52" s="0"/>
      <c r="H52" s="0"/>
      <c r="K52" s="57"/>
      <c r="AMJ52" s="0"/>
    </row>
    <row r="53" customFormat="false" ht="14.15" hidden="false" customHeight="false" outlineLevel="0" collapsed="false">
      <c r="A53" s="53"/>
      <c r="B53" s="58" t="s">
        <v>47</v>
      </c>
      <c r="C53" s="58"/>
      <c r="D53" s="59"/>
      <c r="E53" s="52" t="n">
        <f aca="false">SUM(E51:E52)</f>
        <v>0</v>
      </c>
      <c r="F53" s="0"/>
      <c r="G53" s="0"/>
      <c r="K53" s="50"/>
    </row>
    <row r="54" customFormat="false" ht="13.8" hidden="false" customHeight="false" outlineLevel="0" collapsed="false">
      <c r="A54" s="7"/>
      <c r="E54" s="8"/>
      <c r="F54" s="0"/>
      <c r="G54" s="0"/>
      <c r="K54" s="50"/>
    </row>
    <row r="55" customFormat="false" ht="13.8" hidden="false" customHeight="false" outlineLevel="0" collapsed="false">
      <c r="A55" s="7"/>
      <c r="B55" s="1" t="s">
        <v>54</v>
      </c>
      <c r="E55" s="8"/>
      <c r="F55" s="0"/>
      <c r="G55" s="0"/>
      <c r="K55" s="50"/>
    </row>
    <row r="56" customFormat="false" ht="14.15" hidden="false" customHeight="false" outlineLevel="0" collapsed="false">
      <c r="A56" s="41" t="s">
        <v>55</v>
      </c>
      <c r="B56" s="42" t="s">
        <v>56</v>
      </c>
      <c r="C56" s="42"/>
      <c r="D56" s="43" t="s">
        <v>33</v>
      </c>
      <c r="E56" s="44" t="s">
        <v>34</v>
      </c>
      <c r="F56" s="0"/>
      <c r="G56" s="0"/>
      <c r="K56" s="50"/>
    </row>
    <row r="57" customFormat="false" ht="13.8" hidden="false" customHeight="false" outlineLevel="0" collapsed="false">
      <c r="A57" s="45" t="s">
        <v>35</v>
      </c>
      <c r="B57" s="46" t="s">
        <v>57</v>
      </c>
      <c r="C57" s="46"/>
      <c r="D57" s="49" t="n">
        <v>0.2</v>
      </c>
      <c r="E57" s="48" t="n">
        <f aca="false">($E$46+$E$53)*D57</f>
        <v>0</v>
      </c>
      <c r="F57" s="0"/>
      <c r="G57" s="0"/>
      <c r="K57" s="50"/>
    </row>
    <row r="58" customFormat="false" ht="13.8" hidden="false" customHeight="false" outlineLevel="0" collapsed="false">
      <c r="A58" s="45" t="s">
        <v>37</v>
      </c>
      <c r="B58" s="46" t="s">
        <v>58</v>
      </c>
      <c r="C58" s="46"/>
      <c r="D58" s="49" t="n">
        <v>0.025</v>
      </c>
      <c r="E58" s="48" t="n">
        <f aca="false">($E$46+$E$53)*D58</f>
        <v>0</v>
      </c>
      <c r="F58" s="0"/>
      <c r="G58" s="0"/>
      <c r="K58" s="50"/>
    </row>
    <row r="59" customFormat="false" ht="13.8" hidden="false" customHeight="false" outlineLevel="0" collapsed="false">
      <c r="A59" s="45" t="s">
        <v>39</v>
      </c>
      <c r="B59" s="46" t="s">
        <v>59</v>
      </c>
      <c r="C59" s="46"/>
      <c r="D59" s="60" t="n">
        <v>0.015</v>
      </c>
      <c r="E59" s="48" t="n">
        <f aca="false">($E$46+$E$53)*D59</f>
        <v>0</v>
      </c>
      <c r="F59" s="0"/>
      <c r="G59" s="0"/>
      <c r="K59" s="50"/>
    </row>
    <row r="60" customFormat="false" ht="13.8" hidden="false" customHeight="false" outlineLevel="0" collapsed="false">
      <c r="A60" s="45" t="s">
        <v>41</v>
      </c>
      <c r="B60" s="46" t="s">
        <v>60</v>
      </c>
      <c r="C60" s="46"/>
      <c r="D60" s="49" t="n">
        <v>0.015</v>
      </c>
      <c r="E60" s="48" t="n">
        <f aca="false">($E$46+$E$53)*D60</f>
        <v>0</v>
      </c>
      <c r="F60" s="0"/>
      <c r="G60" s="0"/>
      <c r="K60" s="50"/>
    </row>
    <row r="61" customFormat="false" ht="13.8" hidden="false" customHeight="false" outlineLevel="0" collapsed="false">
      <c r="A61" s="45" t="s">
        <v>43</v>
      </c>
      <c r="B61" s="46" t="s">
        <v>61</v>
      </c>
      <c r="C61" s="46"/>
      <c r="D61" s="49" t="n">
        <v>0.01</v>
      </c>
      <c r="E61" s="48" t="n">
        <f aca="false">($E$46+$E$53)*D61</f>
        <v>0</v>
      </c>
      <c r="F61" s="0"/>
      <c r="G61" s="0"/>
      <c r="K61" s="50"/>
    </row>
    <row r="62" customFormat="false" ht="13.8" hidden="false" customHeight="false" outlineLevel="0" collapsed="false">
      <c r="A62" s="45" t="s">
        <v>45</v>
      </c>
      <c r="B62" s="46" t="s">
        <v>62</v>
      </c>
      <c r="C62" s="46"/>
      <c r="D62" s="49" t="n">
        <v>0.006</v>
      </c>
      <c r="E62" s="48" t="n">
        <f aca="false">($E$46+$E$53)*D62</f>
        <v>0</v>
      </c>
      <c r="F62" s="0"/>
      <c r="G62" s="0"/>
      <c r="K62" s="50"/>
    </row>
    <row r="63" customFormat="false" ht="13.8" hidden="false" customHeight="false" outlineLevel="0" collapsed="false">
      <c r="A63" s="45" t="s">
        <v>63</v>
      </c>
      <c r="B63" s="46" t="s">
        <v>64</v>
      </c>
      <c r="C63" s="46"/>
      <c r="D63" s="49" t="n">
        <v>0.002</v>
      </c>
      <c r="E63" s="48" t="n">
        <f aca="false">($E$46+$E$53)*D63</f>
        <v>0</v>
      </c>
      <c r="F63" s="0"/>
      <c r="G63" s="0"/>
      <c r="K63" s="50"/>
    </row>
    <row r="64" customFormat="false" ht="13.8" hidden="false" customHeight="false" outlineLevel="0" collapsed="false">
      <c r="A64" s="45" t="s">
        <v>65</v>
      </c>
      <c r="B64" s="46" t="s">
        <v>66</v>
      </c>
      <c r="C64" s="46"/>
      <c r="D64" s="49" t="n">
        <v>0.08</v>
      </c>
      <c r="E64" s="48" t="n">
        <f aca="false">($E$46+$E$53)*D64</f>
        <v>0</v>
      </c>
      <c r="F64" s="0"/>
      <c r="G64" s="0"/>
      <c r="K64" s="50"/>
    </row>
    <row r="65" customFormat="false" ht="13.8" hidden="false" customHeight="false" outlineLevel="0" collapsed="false">
      <c r="A65" s="53"/>
      <c r="B65" s="42" t="s">
        <v>47</v>
      </c>
      <c r="C65" s="42"/>
      <c r="D65" s="61" t="n">
        <f aca="false">SUM(D57:D64)</f>
        <v>0.353</v>
      </c>
      <c r="E65" s="52" t="n">
        <f aca="false">SUM(E57:E64)</f>
        <v>0</v>
      </c>
      <c r="F65" s="0"/>
      <c r="G65" s="0"/>
      <c r="K65" s="50"/>
    </row>
    <row r="66" customFormat="false" ht="13.8" hidden="false" customHeight="false" outlineLevel="0" collapsed="false">
      <c r="A66" s="62"/>
      <c r="B66" s="63"/>
      <c r="C66" s="63"/>
      <c r="D66" s="63"/>
      <c r="E66" s="64"/>
      <c r="F66" s="0"/>
      <c r="G66" s="0"/>
      <c r="K66" s="50"/>
    </row>
    <row r="67" customFormat="false" ht="13.8" hidden="false" customHeight="false" outlineLevel="0" collapsed="false">
      <c r="A67" s="7"/>
      <c r="B67" s="1" t="s">
        <v>67</v>
      </c>
      <c r="E67" s="8"/>
      <c r="F67" s="0"/>
      <c r="G67" s="0"/>
      <c r="K67" s="50"/>
    </row>
    <row r="68" customFormat="false" ht="14.15" hidden="false" customHeight="false" outlineLevel="0" collapsed="false">
      <c r="A68" s="41" t="s">
        <v>68</v>
      </c>
      <c r="B68" s="42" t="s">
        <v>69</v>
      </c>
      <c r="C68" s="42"/>
      <c r="D68" s="43" t="s">
        <v>33</v>
      </c>
      <c r="E68" s="41" t="s">
        <v>34</v>
      </c>
      <c r="F68" s="0"/>
      <c r="G68" s="0"/>
      <c r="K68" s="50"/>
    </row>
    <row r="69" customFormat="false" ht="13.8" hidden="false" customHeight="false" outlineLevel="0" collapsed="false">
      <c r="A69" s="45" t="s">
        <v>35</v>
      </c>
      <c r="B69" s="65" t="s">
        <v>70</v>
      </c>
      <c r="C69" s="46"/>
      <c r="D69" s="66" t="n">
        <f aca="false">E29</f>
        <v>0</v>
      </c>
      <c r="E69" s="67" t="n">
        <f aca="false">IF($E29=0,0,(($E27*2)*$E29)-(E40*0.06))</f>
        <v>0</v>
      </c>
      <c r="F69" s="0"/>
      <c r="G69" s="0"/>
      <c r="K69" s="50"/>
    </row>
    <row r="70" customFormat="false" ht="13.8" hidden="false" customHeight="false" outlineLevel="0" collapsed="false">
      <c r="A70" s="45" t="s">
        <v>37</v>
      </c>
      <c r="B70" s="46" t="s">
        <v>71</v>
      </c>
      <c r="C70" s="46"/>
      <c r="D70" s="66" t="n">
        <f aca="false">E30</f>
        <v>0</v>
      </c>
      <c r="E70" s="67" t="n">
        <f aca="false">($E27*$E30)-($E27*$E30*0.01)</f>
        <v>0</v>
      </c>
      <c r="F70" s="0"/>
      <c r="G70" s="0"/>
      <c r="K70" s="50"/>
    </row>
    <row r="71" customFormat="false" ht="13.8" hidden="false" customHeight="false" outlineLevel="0" collapsed="false">
      <c r="A71" s="45" t="s">
        <v>39</v>
      </c>
      <c r="B71" s="55" t="s">
        <v>72</v>
      </c>
      <c r="C71" s="46"/>
      <c r="D71" s="60" t="n">
        <v>0</v>
      </c>
      <c r="E71" s="48" t="n">
        <v>11</v>
      </c>
      <c r="F71" s="0"/>
      <c r="G71" s="0"/>
      <c r="K71" s="50"/>
    </row>
    <row r="72" customFormat="false" ht="13.8" hidden="false" customHeight="false" outlineLevel="0" collapsed="false">
      <c r="A72" s="45" t="s">
        <v>41</v>
      </c>
      <c r="B72" s="46" t="s">
        <v>73</v>
      </c>
      <c r="C72" s="46"/>
      <c r="D72" s="60" t="n">
        <v>0</v>
      </c>
      <c r="E72" s="48" t="n">
        <v>2.5</v>
      </c>
      <c r="F72" s="0"/>
      <c r="G72" s="0"/>
      <c r="K72" s="50"/>
    </row>
    <row r="73" customFormat="false" ht="13.8" hidden="false" customHeight="false" outlineLevel="0" collapsed="false">
      <c r="A73" s="45" t="s">
        <v>45</v>
      </c>
      <c r="B73" s="46" t="s">
        <v>74</v>
      </c>
      <c r="C73" s="46"/>
      <c r="D73" s="60" t="n">
        <v>0</v>
      </c>
      <c r="E73" s="48" t="n">
        <v>0</v>
      </c>
      <c r="F73" s="0"/>
      <c r="G73" s="0"/>
      <c r="K73" s="50"/>
    </row>
    <row r="74" customFormat="false" ht="13.8" hidden="false" customHeight="false" outlineLevel="0" collapsed="false">
      <c r="A74" s="45" t="s">
        <v>63</v>
      </c>
      <c r="B74" s="46" t="s">
        <v>75</v>
      </c>
      <c r="C74" s="46"/>
      <c r="D74" s="49" t="n">
        <v>0.07</v>
      </c>
      <c r="E74" s="48" t="n">
        <f aca="false">E46*D74</f>
        <v>0</v>
      </c>
      <c r="F74" s="0"/>
      <c r="G74" s="0"/>
      <c r="K74" s="50"/>
    </row>
    <row r="75" customFormat="false" ht="13.8" hidden="false" customHeight="false" outlineLevel="0" collapsed="false">
      <c r="A75" s="53"/>
      <c r="B75" s="42" t="s">
        <v>47</v>
      </c>
      <c r="C75" s="42"/>
      <c r="D75" s="51"/>
      <c r="E75" s="52" t="n">
        <f aca="false">SUM(E69:E74)</f>
        <v>13.5</v>
      </c>
      <c r="F75" s="0"/>
      <c r="G75" s="0"/>
      <c r="K75" s="50"/>
    </row>
    <row r="76" customFormat="false" ht="13.8" hidden="false" customHeight="false" outlineLevel="0" collapsed="false">
      <c r="A76" s="7"/>
      <c r="E76" s="8"/>
      <c r="F76" s="0"/>
      <c r="G76" s="0"/>
      <c r="K76" s="50"/>
    </row>
    <row r="77" customFormat="false" ht="13.8" hidden="false" customHeight="false" outlineLevel="0" collapsed="false">
      <c r="B77" s="1" t="s">
        <v>76</v>
      </c>
      <c r="F77" s="0"/>
      <c r="G77" s="0"/>
      <c r="K77" s="50"/>
    </row>
    <row r="78" customFormat="false" ht="14.15" hidden="false" customHeight="false" outlineLevel="0" collapsed="false">
      <c r="A78" s="41" t="n">
        <v>2</v>
      </c>
      <c r="B78" s="42" t="s">
        <v>77</v>
      </c>
      <c r="C78" s="42"/>
      <c r="D78" s="43" t="s">
        <v>33</v>
      </c>
      <c r="E78" s="44" t="s">
        <v>34</v>
      </c>
      <c r="F78" s="0"/>
      <c r="G78" s="0"/>
      <c r="K78" s="50"/>
    </row>
    <row r="79" customFormat="false" ht="13.8" hidden="false" customHeight="false" outlineLevel="0" collapsed="false">
      <c r="A79" s="45" t="s">
        <v>50</v>
      </c>
      <c r="B79" s="46" t="s">
        <v>51</v>
      </c>
      <c r="C79" s="46"/>
      <c r="D79" s="47"/>
      <c r="E79" s="48" t="n">
        <f aca="false">E53</f>
        <v>0</v>
      </c>
      <c r="F79" s="0"/>
      <c r="G79" s="0"/>
      <c r="K79" s="50"/>
    </row>
    <row r="80" customFormat="false" ht="13.8" hidden="false" customHeight="false" outlineLevel="0" collapsed="false">
      <c r="A80" s="45" t="s">
        <v>55</v>
      </c>
      <c r="B80" s="46" t="s">
        <v>56</v>
      </c>
      <c r="C80" s="46"/>
      <c r="D80" s="47"/>
      <c r="E80" s="48" t="n">
        <f aca="false">E65</f>
        <v>0</v>
      </c>
      <c r="F80" s="0"/>
      <c r="G80" s="0"/>
      <c r="K80" s="50"/>
    </row>
    <row r="81" customFormat="false" ht="13.8" hidden="false" customHeight="false" outlineLevel="0" collapsed="false">
      <c r="A81" s="45" t="s">
        <v>68</v>
      </c>
      <c r="B81" s="46" t="s">
        <v>69</v>
      </c>
      <c r="C81" s="46"/>
      <c r="D81" s="47"/>
      <c r="E81" s="48" t="n">
        <f aca="false">E75</f>
        <v>13.5</v>
      </c>
      <c r="F81" s="0"/>
      <c r="G81" s="0"/>
      <c r="K81" s="50"/>
    </row>
    <row r="82" customFormat="false" ht="13.8" hidden="false" customHeight="false" outlineLevel="0" collapsed="false">
      <c r="A82" s="68"/>
      <c r="B82" s="42" t="s">
        <v>47</v>
      </c>
      <c r="C82" s="42"/>
      <c r="D82" s="59"/>
      <c r="E82" s="52" t="n">
        <f aca="false">SUM(E79:E81)</f>
        <v>13.5</v>
      </c>
      <c r="F82" s="0"/>
      <c r="G82" s="0"/>
      <c r="K82" s="50"/>
    </row>
    <row r="83" customFormat="false" ht="13.8" hidden="false" customHeight="false" outlineLevel="0" collapsed="false">
      <c r="F83" s="0"/>
      <c r="G83" s="0"/>
      <c r="K83" s="50"/>
    </row>
    <row r="84" customFormat="false" ht="13.8" hidden="false" customHeight="false" outlineLevel="0" collapsed="false">
      <c r="A84" s="7"/>
      <c r="B84" s="1" t="s">
        <v>78</v>
      </c>
      <c r="D84" s="8"/>
      <c r="E84" s="69"/>
      <c r="F84" s="0"/>
      <c r="G84" s="0"/>
      <c r="K84" s="50"/>
    </row>
    <row r="85" customFormat="false" ht="14.15" hidden="false" customHeight="false" outlineLevel="0" collapsed="false">
      <c r="A85" s="41" t="n">
        <v>3</v>
      </c>
      <c r="B85" s="42" t="s">
        <v>79</v>
      </c>
      <c r="C85" s="42"/>
      <c r="D85" s="43" t="s">
        <v>33</v>
      </c>
      <c r="E85" s="41" t="s">
        <v>34</v>
      </c>
      <c r="F85" s="0"/>
      <c r="G85" s="0"/>
      <c r="K85" s="50"/>
    </row>
    <row r="86" customFormat="false" ht="13.8" hidden="false" customHeight="false" outlineLevel="0" collapsed="false">
      <c r="A86" s="70" t="s">
        <v>35</v>
      </c>
      <c r="B86" s="46" t="s">
        <v>80</v>
      </c>
      <c r="C86" s="46"/>
      <c r="D86" s="49" t="n">
        <v>0.0042</v>
      </c>
      <c r="E86" s="48" t="n">
        <f aca="false">(E$46+E$53)*$D86</f>
        <v>0</v>
      </c>
      <c r="F86" s="0"/>
      <c r="G86" s="0"/>
      <c r="K86" s="50"/>
    </row>
    <row r="87" customFormat="false" ht="13.8" hidden="false" customHeight="false" outlineLevel="0" collapsed="false">
      <c r="A87" s="70" t="s">
        <v>37</v>
      </c>
      <c r="B87" s="46" t="s">
        <v>81</v>
      </c>
      <c r="C87" s="46"/>
      <c r="D87" s="49" t="n">
        <v>0.000333</v>
      </c>
      <c r="E87" s="48" t="n">
        <f aca="false">(E$46+E$53)*$D87</f>
        <v>0</v>
      </c>
      <c r="F87" s="0"/>
      <c r="G87" s="0"/>
      <c r="K87" s="50"/>
    </row>
    <row r="88" customFormat="false" ht="13.8" hidden="false" customHeight="false" outlineLevel="0" collapsed="false">
      <c r="A88" s="70" t="s">
        <v>39</v>
      </c>
      <c r="B88" s="71" t="s">
        <v>82</v>
      </c>
      <c r="C88" s="71"/>
      <c r="D88" s="49" t="n">
        <v>0.0016</v>
      </c>
      <c r="E88" s="48" t="n">
        <f aca="false">(E$46+E$53)*$D88</f>
        <v>0</v>
      </c>
      <c r="F88" s="0"/>
      <c r="G88" s="0"/>
      <c r="K88" s="50"/>
    </row>
    <row r="89" customFormat="false" ht="13.8" hidden="false" customHeight="false" outlineLevel="0" collapsed="false">
      <c r="A89" s="70" t="s">
        <v>41</v>
      </c>
      <c r="B89" s="46" t="s">
        <v>83</v>
      </c>
      <c r="C89" s="46"/>
      <c r="D89" s="49" t="n">
        <v>0.0195</v>
      </c>
      <c r="E89" s="48" t="n">
        <f aca="false">(E$46+E$53)*$D89</f>
        <v>0</v>
      </c>
      <c r="F89" s="0"/>
      <c r="G89" s="0"/>
      <c r="K89" s="50"/>
    </row>
    <row r="90" customFormat="false" ht="26.85" hidden="false" customHeight="false" outlineLevel="0" collapsed="false">
      <c r="A90" s="70" t="s">
        <v>43</v>
      </c>
      <c r="B90" s="72" t="s">
        <v>84</v>
      </c>
      <c r="C90" s="73"/>
      <c r="D90" s="74" t="n">
        <f aca="false">D89*D65</f>
        <v>0.0068835</v>
      </c>
      <c r="E90" s="48" t="n">
        <f aca="false">(E$46+E$53)*$D90</f>
        <v>0</v>
      </c>
      <c r="F90" s="0"/>
      <c r="G90" s="0"/>
      <c r="K90" s="50"/>
    </row>
    <row r="91" customFormat="false" ht="13.8" hidden="false" customHeight="false" outlineLevel="0" collapsed="false">
      <c r="A91" s="70" t="s">
        <v>45</v>
      </c>
      <c r="B91" s="46" t="s">
        <v>85</v>
      </c>
      <c r="C91" s="46"/>
      <c r="D91" s="75" t="n">
        <v>0.0304</v>
      </c>
      <c r="E91" s="48" t="n">
        <f aca="false">(E$46+E$53)*$D91</f>
        <v>0</v>
      </c>
      <c r="F91" s="0"/>
      <c r="G91" s="0"/>
      <c r="K91" s="50"/>
    </row>
    <row r="92" customFormat="false" ht="13.8" hidden="false" customHeight="false" outlineLevel="0" collapsed="false">
      <c r="A92" s="41"/>
      <c r="B92" s="42" t="s">
        <v>47</v>
      </c>
      <c r="C92" s="42"/>
      <c r="D92" s="76" t="n">
        <f aca="false">SUM(D86:D91)</f>
        <v>0.0629165</v>
      </c>
      <c r="E92" s="77" t="n">
        <f aca="false">SUM(E86:E91)</f>
        <v>0</v>
      </c>
      <c r="F92" s="0"/>
      <c r="G92" s="0"/>
      <c r="K92" s="50"/>
    </row>
    <row r="93" customFormat="false" ht="13.8" hidden="false" customHeight="false" outlineLevel="0" collapsed="false">
      <c r="F93" s="0"/>
      <c r="G93" s="0"/>
      <c r="K93" s="50"/>
    </row>
    <row r="94" customFormat="false" ht="13.8" hidden="false" customHeight="false" outlineLevel="0" collapsed="false">
      <c r="B94" s="1" t="s">
        <v>86</v>
      </c>
      <c r="F94" s="0"/>
      <c r="G94" s="0"/>
      <c r="K94" s="50"/>
    </row>
    <row r="95" customFormat="false" ht="13.8" hidden="false" customHeight="false" outlineLevel="0" collapsed="false">
      <c r="B95" s="1" t="s">
        <v>87</v>
      </c>
      <c r="F95" s="0"/>
      <c r="G95" s="0"/>
      <c r="K95" s="50"/>
    </row>
    <row r="96" customFormat="false" ht="14.15" hidden="false" customHeight="false" outlineLevel="0" collapsed="false">
      <c r="A96" s="78" t="s">
        <v>88</v>
      </c>
      <c r="B96" s="42" t="s">
        <v>89</v>
      </c>
      <c r="C96" s="42"/>
      <c r="D96" s="43" t="s">
        <v>33</v>
      </c>
      <c r="E96" s="79" t="s">
        <v>34</v>
      </c>
      <c r="F96" s="0"/>
      <c r="G96" s="0"/>
      <c r="K96" s="50"/>
    </row>
    <row r="97" customFormat="false" ht="13.8" hidden="false" customHeight="false" outlineLevel="0" collapsed="false">
      <c r="A97" s="70" t="s">
        <v>35</v>
      </c>
      <c r="B97" s="46" t="s">
        <v>90</v>
      </c>
      <c r="C97" s="46"/>
      <c r="D97" s="49" t="n">
        <v>0.0833</v>
      </c>
      <c r="E97" s="48" t="n">
        <f aca="false">E46*D97</f>
        <v>0</v>
      </c>
      <c r="F97" s="0"/>
      <c r="G97" s="0"/>
      <c r="K97" s="50"/>
    </row>
    <row r="98" customFormat="false" ht="13.8" hidden="false" customHeight="false" outlineLevel="0" collapsed="false">
      <c r="A98" s="70" t="s">
        <v>37</v>
      </c>
      <c r="B98" s="46" t="s">
        <v>91</v>
      </c>
      <c r="C98" s="46"/>
      <c r="D98" s="49" t="n">
        <v>0.0139</v>
      </c>
      <c r="E98" s="48" t="n">
        <f aca="false">E46*D98</f>
        <v>0</v>
      </c>
      <c r="F98" s="0"/>
      <c r="G98" s="0"/>
      <c r="K98" s="50"/>
    </row>
    <row r="99" customFormat="false" ht="13.8" hidden="false" customHeight="false" outlineLevel="0" collapsed="false">
      <c r="A99" s="70" t="s">
        <v>39</v>
      </c>
      <c r="B99" s="46" t="s">
        <v>92</v>
      </c>
      <c r="C99" s="46"/>
      <c r="D99" s="49" t="n">
        <v>0.0008</v>
      </c>
      <c r="E99" s="48" t="n">
        <f aca="false">E46*D99</f>
        <v>0</v>
      </c>
      <c r="F99" s="0"/>
      <c r="G99" s="0"/>
      <c r="K99" s="50"/>
    </row>
    <row r="100" customFormat="false" ht="13.8" hidden="false" customHeight="false" outlineLevel="0" collapsed="false">
      <c r="A100" s="70" t="s">
        <v>41</v>
      </c>
      <c r="B100" s="46" t="s">
        <v>93</v>
      </c>
      <c r="C100" s="46"/>
      <c r="D100" s="49" t="n">
        <v>0.0038</v>
      </c>
      <c r="E100" s="48" t="n">
        <f aca="false">E46*D100</f>
        <v>0</v>
      </c>
      <c r="F100" s="0"/>
      <c r="G100" s="0"/>
      <c r="K100" s="50"/>
    </row>
    <row r="101" customFormat="false" ht="13.8" hidden="false" customHeight="false" outlineLevel="0" collapsed="false">
      <c r="A101" s="70" t="s">
        <v>43</v>
      </c>
      <c r="B101" s="46" t="s">
        <v>94</v>
      </c>
      <c r="C101" s="46"/>
      <c r="D101" s="49" t="n">
        <v>0.0009</v>
      </c>
      <c r="E101" s="48" t="n">
        <f aca="false">E46*D101</f>
        <v>0</v>
      </c>
      <c r="F101" s="0"/>
      <c r="G101" s="0"/>
      <c r="K101" s="50"/>
    </row>
    <row r="102" customFormat="false" ht="13.8" hidden="false" customHeight="false" outlineLevel="0" collapsed="false">
      <c r="A102" s="70" t="s">
        <v>45</v>
      </c>
      <c r="B102" s="46" t="s">
        <v>95</v>
      </c>
      <c r="C102" s="46"/>
      <c r="D102" s="49" t="n">
        <v>0</v>
      </c>
      <c r="E102" s="48" t="n">
        <f aca="false">E46*D102</f>
        <v>0</v>
      </c>
      <c r="F102" s="0"/>
      <c r="G102" s="0"/>
      <c r="K102" s="50"/>
    </row>
    <row r="103" customFormat="false" ht="13.8" hidden="false" customHeight="false" outlineLevel="0" collapsed="false">
      <c r="A103" s="53"/>
      <c r="B103" s="42" t="s">
        <v>47</v>
      </c>
      <c r="C103" s="42"/>
      <c r="D103" s="76" t="n">
        <f aca="false">SUM(D95:D102)</f>
        <v>0.1027</v>
      </c>
      <c r="E103" s="77" t="n">
        <f aca="false">SUM(E97:E102)</f>
        <v>0</v>
      </c>
      <c r="F103" s="0"/>
      <c r="G103" s="0"/>
      <c r="K103" s="50"/>
    </row>
    <row r="104" customFormat="false" ht="13.8" hidden="false" customHeight="false" outlineLevel="0" collapsed="false">
      <c r="F104" s="0"/>
      <c r="G104" s="0"/>
      <c r="K104" s="50"/>
    </row>
    <row r="105" customFormat="false" ht="14.15" hidden="false" customHeight="false" outlineLevel="0" collapsed="false">
      <c r="A105" s="7"/>
      <c r="B105" s="80" t="s">
        <v>96</v>
      </c>
      <c r="C105" s="80"/>
      <c r="D105" s="8"/>
      <c r="F105" s="0"/>
      <c r="G105" s="0"/>
      <c r="K105" s="50"/>
    </row>
    <row r="106" customFormat="false" ht="14.15" hidden="false" customHeight="false" outlineLevel="0" collapsed="false">
      <c r="A106" s="41" t="s">
        <v>97</v>
      </c>
      <c r="B106" s="42" t="s">
        <v>98</v>
      </c>
      <c r="C106" s="42"/>
      <c r="D106" s="43" t="s">
        <v>33</v>
      </c>
      <c r="E106" s="41" t="s">
        <v>34</v>
      </c>
      <c r="F106" s="0"/>
      <c r="G106" s="0"/>
      <c r="K106" s="50"/>
    </row>
    <row r="107" customFormat="false" ht="13.8" hidden="false" customHeight="false" outlineLevel="0" collapsed="false">
      <c r="A107" s="45" t="s">
        <v>35</v>
      </c>
      <c r="B107" s="46" t="s">
        <v>99</v>
      </c>
      <c r="C107" s="46"/>
      <c r="D107" s="81" t="n">
        <v>0</v>
      </c>
      <c r="E107" s="48" t="n">
        <f aca="false">E46*D107</f>
        <v>0</v>
      </c>
      <c r="F107" s="0"/>
      <c r="G107" s="0"/>
      <c r="K107" s="50"/>
    </row>
    <row r="108" customFormat="false" ht="13.8" hidden="false" customHeight="false" outlineLevel="0" collapsed="false">
      <c r="A108" s="41"/>
      <c r="B108" s="42" t="s">
        <v>47</v>
      </c>
      <c r="C108" s="42"/>
      <c r="D108" s="52"/>
      <c r="E108" s="52" t="n">
        <f aca="false">SUM(E107:E107)</f>
        <v>0</v>
      </c>
      <c r="F108" s="0"/>
      <c r="G108" s="0"/>
      <c r="K108" s="50"/>
    </row>
    <row r="109" customFormat="false" ht="13.8" hidden="false" customHeight="false" outlineLevel="0" collapsed="false">
      <c r="F109" s="0"/>
      <c r="G109" s="0"/>
      <c r="K109" s="50"/>
    </row>
    <row r="110" customFormat="false" ht="13.8" hidden="false" customHeight="false" outlineLevel="0" collapsed="false">
      <c r="A110" s="7"/>
      <c r="B110" s="1" t="s">
        <v>100</v>
      </c>
      <c r="D110" s="8"/>
      <c r="F110" s="0"/>
      <c r="G110" s="0"/>
      <c r="K110" s="50"/>
    </row>
    <row r="111" customFormat="false" ht="14.15" hidden="false" customHeight="false" outlineLevel="0" collapsed="false">
      <c r="A111" s="41" t="n">
        <v>4</v>
      </c>
      <c r="B111" s="42" t="s">
        <v>101</v>
      </c>
      <c r="C111" s="42"/>
      <c r="D111" s="43" t="s">
        <v>33</v>
      </c>
      <c r="E111" s="44" t="s">
        <v>34</v>
      </c>
      <c r="F111" s="0"/>
      <c r="G111" s="0"/>
      <c r="K111" s="50"/>
    </row>
    <row r="112" customFormat="false" ht="13.8" hidden="false" customHeight="false" outlineLevel="0" collapsed="false">
      <c r="A112" s="45" t="s">
        <v>88</v>
      </c>
      <c r="B112" s="46" t="s">
        <v>102</v>
      </c>
      <c r="C112" s="46"/>
      <c r="D112" s="47"/>
      <c r="E112" s="48" t="n">
        <f aca="false">E103</f>
        <v>0</v>
      </c>
      <c r="F112" s="0"/>
      <c r="G112" s="0"/>
      <c r="K112" s="50"/>
    </row>
    <row r="113" customFormat="false" ht="13.8" hidden="false" customHeight="false" outlineLevel="0" collapsed="false">
      <c r="A113" s="45" t="s">
        <v>97</v>
      </c>
      <c r="B113" s="46" t="s">
        <v>98</v>
      </c>
      <c r="C113" s="46"/>
      <c r="D113" s="47"/>
      <c r="E113" s="48" t="n">
        <f aca="false">E108</f>
        <v>0</v>
      </c>
      <c r="F113" s="0"/>
      <c r="G113" s="0"/>
      <c r="K113" s="50"/>
    </row>
    <row r="114" customFormat="false" ht="13.8" hidden="false" customHeight="false" outlineLevel="0" collapsed="false">
      <c r="A114" s="68"/>
      <c r="B114" s="42" t="s">
        <v>47</v>
      </c>
      <c r="C114" s="42"/>
      <c r="D114" s="59"/>
      <c r="E114" s="52" t="n">
        <f aca="false">SUM(E112:E113)</f>
        <v>0</v>
      </c>
      <c r="F114" s="0"/>
      <c r="G114" s="0"/>
      <c r="K114" s="50"/>
    </row>
    <row r="115" customFormat="false" ht="12.8" hidden="false" customHeight="false" outlineLevel="0" collapsed="false">
      <c r="A115" s="0"/>
      <c r="B115" s="0"/>
      <c r="C115" s="0"/>
      <c r="D115" s="0"/>
      <c r="E115" s="0"/>
      <c r="F115" s="0"/>
      <c r="G115" s="0"/>
      <c r="K115" s="50"/>
    </row>
    <row r="116" customFormat="false" ht="13.8" hidden="false" customHeight="false" outlineLevel="0" collapsed="false">
      <c r="A116" s="7"/>
      <c r="B116" s="1" t="s">
        <v>103</v>
      </c>
      <c r="D116" s="8"/>
      <c r="F116" s="0"/>
      <c r="G116" s="0"/>
      <c r="K116" s="50"/>
    </row>
    <row r="117" customFormat="false" ht="14.15" hidden="false" customHeight="false" outlineLevel="0" collapsed="false">
      <c r="A117" s="41" t="n">
        <v>5</v>
      </c>
      <c r="B117" s="42" t="s">
        <v>104</v>
      </c>
      <c r="C117" s="42"/>
      <c r="D117" s="43" t="s">
        <v>33</v>
      </c>
      <c r="E117" s="44" t="s">
        <v>34</v>
      </c>
      <c r="F117" s="0"/>
      <c r="G117" s="0"/>
      <c r="K117" s="50"/>
    </row>
    <row r="118" customFormat="false" ht="13.8" hidden="false" customHeight="false" outlineLevel="0" collapsed="false">
      <c r="A118" s="45" t="s">
        <v>35</v>
      </c>
      <c r="B118" s="46" t="s">
        <v>105</v>
      </c>
      <c r="C118" s="46"/>
      <c r="D118" s="49"/>
      <c r="E118" s="48" t="n">
        <v>0</v>
      </c>
      <c r="F118" s="0"/>
      <c r="G118" s="0"/>
      <c r="K118" s="50"/>
    </row>
    <row r="119" customFormat="false" ht="13.8" hidden="false" customHeight="false" outlineLevel="0" collapsed="false">
      <c r="A119" s="45" t="s">
        <v>37</v>
      </c>
      <c r="B119" s="46" t="s">
        <v>106</v>
      </c>
      <c r="C119" s="46"/>
      <c r="D119" s="49"/>
      <c r="E119" s="48" t="n">
        <v>0</v>
      </c>
      <c r="F119" s="0"/>
      <c r="G119" s="0"/>
      <c r="K119" s="50"/>
    </row>
    <row r="120" customFormat="false" ht="13.8" hidden="false" customHeight="false" outlineLevel="0" collapsed="false">
      <c r="A120" s="45" t="s">
        <v>39</v>
      </c>
      <c r="B120" s="46" t="s">
        <v>107</v>
      </c>
      <c r="C120" s="46"/>
      <c r="D120" s="49"/>
      <c r="E120" s="48" t="n">
        <v>0</v>
      </c>
      <c r="F120" s="0"/>
      <c r="G120" s="0"/>
      <c r="K120" s="50"/>
    </row>
    <row r="121" customFormat="false" ht="13.8" hidden="false" customHeight="false" outlineLevel="0" collapsed="false">
      <c r="A121" s="45" t="s">
        <v>41</v>
      </c>
      <c r="B121" s="46" t="s">
        <v>108</v>
      </c>
      <c r="C121" s="46"/>
      <c r="D121" s="49"/>
      <c r="E121" s="48" t="n">
        <v>0</v>
      </c>
      <c r="F121" s="0"/>
      <c r="G121" s="0"/>
      <c r="K121" s="50"/>
    </row>
    <row r="122" customFormat="false" ht="13.8" hidden="false" customHeight="false" outlineLevel="0" collapsed="false">
      <c r="A122" s="53"/>
      <c r="B122" s="42" t="s">
        <v>109</v>
      </c>
      <c r="C122" s="42"/>
      <c r="D122" s="51"/>
      <c r="E122" s="52" t="n">
        <f aca="false">SUM(E118:E121)</f>
        <v>0</v>
      </c>
      <c r="F122" s="0"/>
      <c r="G122" s="0"/>
      <c r="K122" s="50"/>
    </row>
    <row r="123" customFormat="false" ht="12.8" hidden="false" customHeight="false" outlineLevel="0" collapsed="false">
      <c r="A123" s="0"/>
      <c r="B123" s="0"/>
      <c r="C123" s="0"/>
      <c r="D123" s="0"/>
      <c r="E123" s="0"/>
      <c r="F123" s="0"/>
      <c r="G123" s="0"/>
      <c r="K123" s="50"/>
      <c r="L123" s="50"/>
    </row>
    <row r="124" customFormat="false" ht="13.8" hidden="false" customHeight="false" outlineLevel="0" collapsed="false">
      <c r="A124" s="7"/>
      <c r="B124" s="1" t="s">
        <v>110</v>
      </c>
      <c r="D124" s="8"/>
      <c r="F124" s="0"/>
      <c r="G124" s="0"/>
      <c r="L124" s="50"/>
    </row>
    <row r="125" customFormat="false" ht="14.15" hidden="false" customHeight="false" outlineLevel="0" collapsed="false">
      <c r="A125" s="78" t="n">
        <v>6</v>
      </c>
      <c r="B125" s="42" t="s">
        <v>111</v>
      </c>
      <c r="C125" s="42"/>
      <c r="D125" s="43" t="s">
        <v>33</v>
      </c>
      <c r="E125" s="44" t="s">
        <v>34</v>
      </c>
      <c r="F125" s="0"/>
      <c r="G125" s="0"/>
    </row>
    <row r="126" customFormat="false" ht="13.8" hidden="false" customHeight="false" outlineLevel="0" collapsed="false">
      <c r="A126" s="45" t="s">
        <v>35</v>
      </c>
      <c r="B126" s="46" t="s">
        <v>112</v>
      </c>
      <c r="C126" s="46"/>
      <c r="D126" s="49"/>
      <c r="E126" s="48" t="n">
        <f aca="false">(E46+E82+E92+E114+E122)*E127</f>
        <v>0</v>
      </c>
      <c r="F126" s="0"/>
      <c r="G126" s="0"/>
    </row>
    <row r="127" s="84" customFormat="true" ht="13.8" hidden="false" customHeight="false" outlineLevel="0" collapsed="false">
      <c r="A127" s="82" t="s">
        <v>113</v>
      </c>
      <c r="B127" s="83" t="s">
        <v>114</v>
      </c>
      <c r="C127" s="83"/>
      <c r="D127" s="49"/>
      <c r="E127" s="60" t="n">
        <v>0</v>
      </c>
      <c r="F127" s="0"/>
      <c r="G127" s="0"/>
      <c r="H127" s="0"/>
      <c r="AMJ127" s="0"/>
    </row>
    <row r="128" customFormat="false" ht="13.8" hidden="false" customHeight="false" outlineLevel="0" collapsed="false">
      <c r="A128" s="45" t="s">
        <v>37</v>
      </c>
      <c r="B128" s="46" t="s">
        <v>115</v>
      </c>
      <c r="C128" s="46"/>
      <c r="D128" s="49"/>
      <c r="E128" s="48" t="n">
        <f aca="false">(E46+E82+E92+E114+E122+E126)*E129</f>
        <v>0</v>
      </c>
      <c r="F128" s="0"/>
      <c r="G128" s="0"/>
    </row>
    <row r="129" customFormat="false" ht="13.8" hidden="false" customHeight="false" outlineLevel="0" collapsed="false">
      <c r="A129" s="45" t="s">
        <v>116</v>
      </c>
      <c r="B129" s="46" t="s">
        <v>117</v>
      </c>
      <c r="C129" s="46"/>
      <c r="D129" s="49"/>
      <c r="E129" s="60" t="n">
        <v>0</v>
      </c>
      <c r="F129" s="0"/>
      <c r="G129" s="0"/>
      <c r="J129" s="84"/>
    </row>
    <row r="130" customFormat="false" ht="13.8" hidden="false" customHeight="false" outlineLevel="0" collapsed="false">
      <c r="A130" s="45" t="s">
        <v>39</v>
      </c>
      <c r="B130" s="46" t="s">
        <v>118</v>
      </c>
      <c r="C130" s="46"/>
      <c r="D130" s="49" t="n">
        <f aca="false">SUM(D131:D133)</f>
        <v>0.0565</v>
      </c>
      <c r="E130" s="48" t="n">
        <f aca="false">SUM(E131:E133)</f>
        <v>0.808426073131956</v>
      </c>
      <c r="F130" s="0"/>
      <c r="G130" s="0"/>
    </row>
    <row r="131" customFormat="false" ht="13.8" hidden="false" customHeight="false" outlineLevel="0" collapsed="false">
      <c r="A131" s="45" t="s">
        <v>119</v>
      </c>
      <c r="B131" s="46" t="s">
        <v>120</v>
      </c>
      <c r="C131" s="46"/>
      <c r="D131" s="49" t="n">
        <v>0.0365</v>
      </c>
      <c r="E131" s="48" t="n">
        <f aca="false">((E46+E82+E92+E114+E122+E126+E128)/(1-D130))*D131</f>
        <v>0.522257551669316</v>
      </c>
      <c r="F131" s="0"/>
      <c r="G131" s="0"/>
    </row>
    <row r="132" customFormat="false" ht="13.8" hidden="false" customHeight="false" outlineLevel="0" collapsed="false">
      <c r="A132" s="45" t="s">
        <v>121</v>
      </c>
      <c r="B132" s="46" t="s">
        <v>122</v>
      </c>
      <c r="C132" s="46"/>
      <c r="D132" s="49" t="n">
        <v>0</v>
      </c>
      <c r="E132" s="48" t="n">
        <f aca="false">(E46+E82+E92+E114+E122+E126+E128)*D132</f>
        <v>0</v>
      </c>
      <c r="F132" s="0"/>
      <c r="G132" s="0"/>
    </row>
    <row r="133" customFormat="false" ht="13.8" hidden="false" customHeight="false" outlineLevel="0" collapsed="false">
      <c r="A133" s="45" t="s">
        <v>123</v>
      </c>
      <c r="B133" s="46" t="s">
        <v>124</v>
      </c>
      <c r="C133" s="46"/>
      <c r="D133" s="49" t="n">
        <v>0.02</v>
      </c>
      <c r="E133" s="48" t="n">
        <f aca="false">((E46+E82+E92+E114+E122+E126+E128)/(1-D130))*D133</f>
        <v>0.286168521462639</v>
      </c>
      <c r="F133" s="0"/>
      <c r="G133" s="0"/>
    </row>
    <row r="134" customFormat="false" ht="14.15" hidden="false" customHeight="false" outlineLevel="0" collapsed="false">
      <c r="A134" s="41"/>
      <c r="B134" s="42" t="s">
        <v>47</v>
      </c>
      <c r="C134" s="42"/>
      <c r="D134" s="85" t="n">
        <f aca="false">SUM(D124:D133)</f>
        <v>0.113</v>
      </c>
      <c r="E134" s="86" t="n">
        <f aca="false">E130+E128+E126</f>
        <v>0.808426073131956</v>
      </c>
      <c r="F134" s="0"/>
      <c r="G134" s="0"/>
    </row>
    <row r="135" customFormat="false" ht="12.8" hidden="false" customHeight="false" outlineLevel="0" collapsed="false">
      <c r="A135" s="0"/>
      <c r="B135" s="0"/>
      <c r="C135" s="0"/>
      <c r="D135" s="0"/>
      <c r="E135" s="0"/>
      <c r="F135" s="0"/>
      <c r="G135" s="0"/>
    </row>
    <row r="136" customFormat="false" ht="13.8" hidden="false" customHeight="false" outlineLevel="0" collapsed="false">
      <c r="A136" s="87" t="s">
        <v>125</v>
      </c>
      <c r="B136" s="87"/>
      <c r="C136" s="87"/>
      <c r="D136" s="87"/>
      <c r="E136" s="87"/>
      <c r="F136" s="0"/>
      <c r="G136" s="0"/>
    </row>
    <row r="137" customFormat="false" ht="13.8" hidden="false" customHeight="false" outlineLevel="0" collapsed="false">
      <c r="A137" s="7"/>
      <c r="B137" s="88"/>
      <c r="C137" s="88"/>
      <c r="D137" s="88"/>
      <c r="E137" s="8"/>
      <c r="F137" s="0"/>
      <c r="G137" s="0"/>
    </row>
    <row r="138" customFormat="false" ht="14.15" hidden="false" customHeight="false" outlineLevel="0" collapsed="false">
      <c r="A138" s="89"/>
      <c r="B138" s="42" t="s">
        <v>126</v>
      </c>
      <c r="C138" s="42"/>
      <c r="D138" s="78"/>
      <c r="E138" s="43" t="s">
        <v>127</v>
      </c>
      <c r="F138" s="0"/>
      <c r="G138" s="0"/>
    </row>
    <row r="139" customFormat="false" ht="14.15" hidden="false" customHeight="false" outlineLevel="0" collapsed="false">
      <c r="A139" s="90" t="s">
        <v>35</v>
      </c>
      <c r="B139" s="46" t="s">
        <v>31</v>
      </c>
      <c r="C139" s="46"/>
      <c r="D139" s="91"/>
      <c r="E139" s="48" t="n">
        <f aca="false">E46</f>
        <v>0</v>
      </c>
      <c r="F139" s="0"/>
      <c r="G139" s="0"/>
    </row>
    <row r="140" customFormat="false" ht="14.15" hidden="false" customHeight="false" outlineLevel="0" collapsed="false">
      <c r="A140" s="90" t="s">
        <v>37</v>
      </c>
      <c r="B140" s="46" t="s">
        <v>48</v>
      </c>
      <c r="C140" s="46"/>
      <c r="D140" s="91"/>
      <c r="E140" s="48" t="n">
        <f aca="false">E82</f>
        <v>13.5</v>
      </c>
      <c r="F140" s="0"/>
      <c r="G140" s="0"/>
    </row>
    <row r="141" customFormat="false" ht="14.15" hidden="false" customHeight="false" outlineLevel="0" collapsed="false">
      <c r="A141" s="90" t="s">
        <v>39</v>
      </c>
      <c r="B141" s="46" t="s">
        <v>78</v>
      </c>
      <c r="C141" s="46"/>
      <c r="D141" s="91"/>
      <c r="E141" s="48" t="n">
        <f aca="false">E92</f>
        <v>0</v>
      </c>
      <c r="F141" s="0"/>
      <c r="G141" s="0"/>
    </row>
    <row r="142" customFormat="false" ht="14.15" hidden="false" customHeight="false" outlineLevel="0" collapsed="false">
      <c r="A142" s="90" t="s">
        <v>41</v>
      </c>
      <c r="B142" s="46" t="s">
        <v>86</v>
      </c>
      <c r="C142" s="46"/>
      <c r="D142" s="91"/>
      <c r="E142" s="48" t="n">
        <f aca="false">E114</f>
        <v>0</v>
      </c>
      <c r="F142" s="0"/>
      <c r="G142" s="0"/>
    </row>
    <row r="143" customFormat="false" ht="14.15" hidden="false" customHeight="false" outlineLevel="0" collapsed="false">
      <c r="A143" s="90" t="s">
        <v>43</v>
      </c>
      <c r="B143" s="46" t="s">
        <v>103</v>
      </c>
      <c r="C143" s="46"/>
      <c r="D143" s="91"/>
      <c r="E143" s="48" t="n">
        <f aca="false">E122</f>
        <v>0</v>
      </c>
      <c r="F143" s="0"/>
      <c r="G143" s="0"/>
    </row>
    <row r="144" customFormat="false" ht="13.8" hidden="false" customHeight="false" outlineLevel="0" collapsed="false">
      <c r="A144" s="42" t="s">
        <v>128</v>
      </c>
      <c r="B144" s="42"/>
      <c r="C144" s="42"/>
      <c r="D144" s="92"/>
      <c r="E144" s="77" t="n">
        <f aca="false">SUM(E139:E143)</f>
        <v>13.5</v>
      </c>
      <c r="F144" s="0"/>
      <c r="G144" s="0"/>
    </row>
    <row r="145" customFormat="false" ht="14.15" hidden="false" customHeight="false" outlineLevel="0" collapsed="false">
      <c r="A145" s="90" t="s">
        <v>45</v>
      </c>
      <c r="B145" s="46" t="s">
        <v>110</v>
      </c>
      <c r="C145" s="46"/>
      <c r="D145" s="91"/>
      <c r="E145" s="48" t="n">
        <f aca="false">E134</f>
        <v>0.808426073131956</v>
      </c>
      <c r="F145" s="0"/>
      <c r="G145" s="0"/>
    </row>
    <row r="146" customFormat="false" ht="13.8" hidden="false" customHeight="false" outlineLevel="0" collapsed="false">
      <c r="A146" s="42" t="s">
        <v>129</v>
      </c>
      <c r="B146" s="42"/>
      <c r="C146" s="42"/>
      <c r="D146" s="92"/>
      <c r="E146" s="77" t="n">
        <f aca="false">SUM(E144:E145)</f>
        <v>14.308426073132</v>
      </c>
      <c r="F146" s="0"/>
      <c r="G146" s="0"/>
    </row>
    <row r="147" customFormat="false" ht="13.8" hidden="false" customHeight="false" outlineLevel="0" collapsed="false">
      <c r="A147" s="7"/>
      <c r="E147" s="8"/>
    </row>
    <row r="148" customFormat="false" ht="13.8" hidden="false" customHeight="false" outlineLevel="0" collapsed="false">
      <c r="A148" s="93" t="s">
        <v>130</v>
      </c>
      <c r="B148" s="93"/>
      <c r="C148" s="93"/>
      <c r="D148" s="93"/>
      <c r="E148" s="93"/>
      <c r="F148" s="94"/>
      <c r="G148" s="94"/>
    </row>
    <row r="149" customFormat="false" ht="13.8" hidden="false" customHeight="false" outlineLevel="0" collapsed="false">
      <c r="A149" s="7"/>
      <c r="E149" s="8"/>
    </row>
    <row r="150" customFormat="false" ht="26.85" hidden="false" customHeight="false" outlineLevel="0" collapsed="false">
      <c r="A150" s="95" t="s">
        <v>23</v>
      </c>
      <c r="B150" s="34" t="s">
        <v>131</v>
      </c>
      <c r="C150" s="95" t="s">
        <v>132</v>
      </c>
      <c r="D150" s="95" t="s">
        <v>133</v>
      </c>
      <c r="E150" s="95" t="s">
        <v>134</v>
      </c>
      <c r="F150" s="0"/>
      <c r="G150" s="0"/>
    </row>
    <row r="151" customFormat="false" ht="13.8" hidden="false" customHeight="false" outlineLevel="0" collapsed="false">
      <c r="A151" s="96" t="n">
        <v>1</v>
      </c>
      <c r="B151" s="97" t="n">
        <f aca="false">E146</f>
        <v>14.308426073132</v>
      </c>
      <c r="C151" s="98" t="n">
        <v>1</v>
      </c>
      <c r="D151" s="99" t="n">
        <f aca="false">E146*C151</f>
        <v>14.308426073132</v>
      </c>
      <c r="E151" s="99" t="n">
        <f aca="false">D151*12</f>
        <v>171.701112877583</v>
      </c>
      <c r="F151" s="0"/>
      <c r="G151" s="0"/>
    </row>
    <row r="152" customFormat="false" ht="13.8" hidden="false" customHeight="false" outlineLevel="0" collapsed="false">
      <c r="A152" s="41"/>
      <c r="B152" s="51" t="s">
        <v>135</v>
      </c>
      <c r="C152" s="86"/>
      <c r="D152" s="86" t="n">
        <f aca="false">SUM(D151:D151)</f>
        <v>14.308426073132</v>
      </c>
      <c r="E152" s="100" t="n">
        <f aca="false">SUM(E151:E151)</f>
        <v>171.701112877583</v>
      </c>
      <c r="F152" s="0"/>
      <c r="G152" s="0"/>
    </row>
  </sheetData>
  <mergeCells count="5">
    <mergeCell ref="A1:E9"/>
    <mergeCell ref="A10:E10"/>
    <mergeCell ref="B88:C88"/>
    <mergeCell ref="A136:E136"/>
    <mergeCell ref="A148:E14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52"/>
  <sheetViews>
    <sheetView showFormulas="false" showGridLines="true" showRowColHeaders="true" showZeros="true" rightToLeft="false" tabSelected="true" showOutlineSymbols="true" defaultGridColor="true" view="normal" topLeftCell="A122" colorId="64" zoomScale="100" zoomScaleNormal="100" zoomScalePageLayoutView="100" workbookViewId="0">
      <selection pane="topLeft" activeCell="E130" activeCellId="0" sqref="E13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7.92"/>
    <col collapsed="false" customWidth="true" hidden="false" outlineLevel="0" max="2" min="2" style="1" width="62.38"/>
    <col collapsed="false" customWidth="true" hidden="false" outlineLevel="0" max="3" min="3" style="1" width="23.2"/>
    <col collapsed="false" customWidth="true" hidden="false" outlineLevel="0" max="4" min="4" style="1" width="12.5"/>
    <col collapsed="false" customWidth="true" hidden="false" outlineLevel="0" max="5" min="5" style="1" width="19.45"/>
    <col collapsed="false" customWidth="true" hidden="false" outlineLevel="0" max="6" min="6" style="1" width="15.68"/>
    <col collapsed="false" customWidth="true" hidden="false" outlineLevel="0" max="7" min="7" style="1" width="15.28"/>
    <col collapsed="false" customWidth="true" hidden="false" outlineLevel="0" max="8" min="8" style="0" width="14.72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2"/>
      <c r="F1" s="3"/>
      <c r="G1" s="3"/>
    </row>
    <row r="2" customFormat="false" ht="13.8" hidden="false" customHeight="false" outlineLevel="0" collapsed="false">
      <c r="A2" s="2"/>
      <c r="B2" s="2"/>
      <c r="C2" s="2"/>
      <c r="D2" s="2"/>
      <c r="E2" s="2"/>
      <c r="F2" s="4"/>
      <c r="G2" s="4"/>
    </row>
    <row r="3" customFormat="false" ht="13.8" hidden="false" customHeight="false" outlineLevel="0" collapsed="false">
      <c r="A3" s="2"/>
      <c r="B3" s="2"/>
      <c r="C3" s="2"/>
      <c r="D3" s="2"/>
      <c r="E3" s="2"/>
      <c r="F3" s="5"/>
      <c r="G3" s="5"/>
    </row>
    <row r="4" customFormat="false" ht="13.8" hidden="false" customHeight="false" outlineLevel="0" collapsed="false">
      <c r="A4" s="2"/>
      <c r="B4" s="2"/>
      <c r="C4" s="2"/>
      <c r="D4" s="2"/>
      <c r="E4" s="2"/>
      <c r="F4" s="6"/>
      <c r="G4" s="6"/>
    </row>
    <row r="5" customFormat="false" ht="13.8" hidden="false" customHeight="false" outlineLevel="0" collapsed="false">
      <c r="A5" s="2"/>
      <c r="B5" s="2"/>
      <c r="C5" s="2"/>
      <c r="D5" s="2"/>
      <c r="E5" s="2"/>
    </row>
    <row r="6" customFormat="false" ht="13.8" hidden="false" customHeight="false" outlineLevel="0" collapsed="false">
      <c r="A6" s="2"/>
      <c r="B6" s="2"/>
      <c r="C6" s="2"/>
      <c r="D6" s="2"/>
      <c r="E6" s="2"/>
    </row>
    <row r="7" customFormat="false" ht="13.8" hidden="false" customHeight="false" outlineLevel="0" collapsed="false">
      <c r="A7" s="2"/>
      <c r="B7" s="2"/>
      <c r="C7" s="2"/>
      <c r="D7" s="2"/>
      <c r="E7" s="2"/>
    </row>
    <row r="8" customFormat="false" ht="13.8" hidden="false" customHeight="false" outlineLevel="0" collapsed="false">
      <c r="A8" s="2"/>
      <c r="B8" s="2"/>
      <c r="C8" s="2"/>
      <c r="D8" s="2"/>
      <c r="E8" s="2"/>
    </row>
    <row r="9" customFormat="false" ht="13.8" hidden="false" customHeight="false" outlineLevel="0" collapsed="false">
      <c r="A9" s="2"/>
      <c r="B9" s="2"/>
      <c r="C9" s="2"/>
      <c r="D9" s="2"/>
      <c r="E9" s="2"/>
    </row>
    <row r="10" customFormat="false" ht="13.8" hidden="false" customHeight="false" outlineLevel="0" collapsed="false">
      <c r="A10" s="3" t="s">
        <v>139</v>
      </c>
      <c r="B10" s="3"/>
      <c r="C10" s="3"/>
      <c r="D10" s="3"/>
      <c r="E10" s="3"/>
    </row>
    <row r="11" customFormat="false" ht="13.8" hidden="false" customHeight="false" outlineLevel="0" collapsed="false">
      <c r="A11" s="7"/>
      <c r="E11" s="8"/>
    </row>
    <row r="12" customFormat="false" ht="13.8" hidden="false" customHeight="false" outlineLevel="0" collapsed="false">
      <c r="A12" s="9" t="s">
        <v>2</v>
      </c>
      <c r="B12" s="10"/>
      <c r="C12" s="11" t="s">
        <v>3</v>
      </c>
      <c r="D12" s="0"/>
      <c r="E12" s="0"/>
    </row>
    <row r="13" customFormat="false" ht="13.8" hidden="false" customHeight="false" outlineLevel="0" collapsed="false">
      <c r="A13" s="9" t="s">
        <v>4</v>
      </c>
      <c r="B13" s="10"/>
      <c r="C13" s="11" t="s">
        <v>5</v>
      </c>
      <c r="D13" s="0"/>
      <c r="E13" s="0"/>
    </row>
    <row r="14" customFormat="false" ht="13.8" hidden="false" customHeight="false" outlineLevel="0" collapsed="false">
      <c r="A14" s="0"/>
      <c r="B14" s="0"/>
      <c r="C14" s="0"/>
      <c r="D14" s="12"/>
      <c r="E14" s="0"/>
    </row>
    <row r="15" customFormat="false" ht="13.8" hidden="false" customHeight="false" outlineLevel="0" collapsed="false">
      <c r="A15" s="13" t="s">
        <v>6</v>
      </c>
      <c r="B15" s="0"/>
      <c r="C15" s="0"/>
      <c r="D15" s="12"/>
      <c r="E15" s="0"/>
    </row>
    <row r="16" customFormat="false" ht="13.8" hidden="false" customHeight="false" outlineLevel="0" collapsed="false">
      <c r="A16" s="0"/>
      <c r="B16" s="0"/>
      <c r="C16" s="0"/>
      <c r="D16" s="12"/>
      <c r="E16" s="0"/>
    </row>
    <row r="17" customFormat="false" ht="13.8" hidden="false" customHeight="false" outlineLevel="0" collapsed="false">
      <c r="A17" s="14" t="s">
        <v>7</v>
      </c>
      <c r="D17" s="0"/>
      <c r="E17" s="0"/>
    </row>
    <row r="18" customFormat="false" ht="13.8" hidden="false" customHeight="false" outlineLevel="0" collapsed="false">
      <c r="A18" s="15" t="s">
        <v>8</v>
      </c>
      <c r="B18" s="16"/>
      <c r="C18" s="16"/>
      <c r="D18" s="17"/>
      <c r="E18" s="17"/>
    </row>
    <row r="19" customFormat="false" ht="13.8" hidden="false" customHeight="false" outlineLevel="0" collapsed="false">
      <c r="A19" s="15" t="s">
        <v>9</v>
      </c>
      <c r="B19" s="16"/>
      <c r="C19" s="16"/>
      <c r="D19" s="17"/>
      <c r="E19" s="18" t="s">
        <v>10</v>
      </c>
    </row>
    <row r="20" customFormat="false" ht="13.8" hidden="false" customHeight="false" outlineLevel="0" collapsed="false">
      <c r="A20" s="15" t="s">
        <v>11</v>
      </c>
      <c r="B20" s="16"/>
      <c r="C20" s="16"/>
      <c r="D20" s="17"/>
      <c r="E20" s="19" t="s">
        <v>12</v>
      </c>
    </row>
    <row r="21" customFormat="false" ht="13.8" hidden="false" customHeight="false" outlineLevel="0" collapsed="false">
      <c r="A21" s="15" t="s">
        <v>13</v>
      </c>
      <c r="B21" s="16"/>
      <c r="C21" s="16"/>
      <c r="D21" s="17"/>
      <c r="E21" s="18" t="n">
        <v>12</v>
      </c>
    </row>
    <row r="22" customFormat="false" ht="13.8" hidden="false" customHeight="false" outlineLevel="0" collapsed="false">
      <c r="A22" s="0"/>
      <c r="B22" s="0"/>
      <c r="C22" s="0"/>
      <c r="D22" s="12"/>
      <c r="E22" s="0"/>
    </row>
    <row r="23" customFormat="false" ht="13.8" hidden="false" customHeight="false" outlineLevel="0" collapsed="false">
      <c r="A23" s="14" t="s">
        <v>14</v>
      </c>
      <c r="B23" s="20"/>
      <c r="C23" s="20"/>
      <c r="D23" s="8"/>
      <c r="E23" s="0"/>
      <c r="F23" s="0"/>
      <c r="G23" s="0"/>
    </row>
    <row r="24" customFormat="false" ht="13.8" hidden="false" customHeight="false" outlineLevel="0" collapsed="false">
      <c r="A24" s="21" t="s">
        <v>15</v>
      </c>
      <c r="B24" s="22"/>
      <c r="C24" s="23"/>
      <c r="D24" s="17"/>
      <c r="E24" s="17"/>
      <c r="F24" s="0"/>
      <c r="G24" s="0"/>
    </row>
    <row r="25" customFormat="false" ht="13.8" hidden="false" customHeight="false" outlineLevel="0" collapsed="false">
      <c r="A25" s="21" t="s">
        <v>16</v>
      </c>
      <c r="B25" s="24"/>
      <c r="C25" s="17"/>
      <c r="D25" s="17"/>
      <c r="E25" s="25" t="n">
        <v>1</v>
      </c>
      <c r="F25" s="0"/>
      <c r="G25" s="0"/>
    </row>
    <row r="26" customFormat="false" ht="13.8" hidden="false" customHeight="false" outlineLevel="0" collapsed="false">
      <c r="A26" s="21" t="s">
        <v>17</v>
      </c>
      <c r="B26" s="24"/>
      <c r="C26" s="17"/>
      <c r="D26" s="17"/>
      <c r="E26" s="26" t="n">
        <v>1</v>
      </c>
      <c r="F26" s="0"/>
      <c r="G26" s="0"/>
    </row>
    <row r="27" customFormat="false" ht="13.8" hidden="false" customHeight="false" outlineLevel="0" collapsed="false">
      <c r="A27" s="21" t="s">
        <v>18</v>
      </c>
      <c r="B27" s="24"/>
      <c r="C27" s="17"/>
      <c r="D27" s="17"/>
      <c r="E27" s="27" t="n">
        <v>22</v>
      </c>
      <c r="F27" s="0"/>
      <c r="G27" s="0"/>
    </row>
    <row r="28" customFormat="false" ht="13.8" hidden="false" customHeight="false" outlineLevel="0" collapsed="false">
      <c r="A28" s="21" t="s">
        <v>19</v>
      </c>
      <c r="B28" s="24"/>
      <c r="C28" s="17"/>
      <c r="D28" s="17"/>
      <c r="E28" s="28" t="n">
        <v>44</v>
      </c>
    </row>
    <row r="29" customFormat="false" ht="13.8" hidden="false" customHeight="false" outlineLevel="0" collapsed="false">
      <c r="A29" s="21" t="s">
        <v>20</v>
      </c>
      <c r="B29" s="24"/>
      <c r="C29" s="17"/>
      <c r="D29" s="17"/>
      <c r="E29" s="29" t="n">
        <v>0</v>
      </c>
      <c r="F29" s="20"/>
      <c r="G29" s="20"/>
    </row>
    <row r="30" customFormat="false" ht="13.8" hidden="false" customHeight="false" outlineLevel="0" collapsed="false">
      <c r="A30" s="21" t="s">
        <v>21</v>
      </c>
      <c r="B30" s="24"/>
      <c r="C30" s="17"/>
      <c r="D30" s="17"/>
      <c r="E30" s="29" t="n">
        <v>0</v>
      </c>
    </row>
    <row r="31" s="33" customFormat="true" ht="35.05" hidden="false" customHeight="true" outlineLevel="0" collapsed="false">
      <c r="A31" s="30" t="s">
        <v>22</v>
      </c>
      <c r="B31" s="31"/>
      <c r="C31" s="31"/>
      <c r="D31" s="31"/>
      <c r="E31" s="32"/>
      <c r="F31" s="0"/>
      <c r="G31" s="0"/>
      <c r="H31" s="0"/>
      <c r="AMJ31" s="0"/>
    </row>
    <row r="32" customFormat="false" ht="14.15" hidden="false" customHeight="false" outlineLevel="0" collapsed="false">
      <c r="A32" s="34" t="n">
        <v>1</v>
      </c>
      <c r="B32" s="35" t="s">
        <v>23</v>
      </c>
      <c r="C32" s="35"/>
      <c r="D32" s="35"/>
      <c r="E32" s="36" t="s">
        <v>140</v>
      </c>
      <c r="F32" s="0"/>
      <c r="G32" s="0"/>
    </row>
    <row r="33" customFormat="false" ht="15.2" hidden="false" customHeight="false" outlineLevel="0" collapsed="false">
      <c r="A33" s="34" t="n">
        <v>2</v>
      </c>
      <c r="B33" s="35" t="s">
        <v>25</v>
      </c>
      <c r="C33" s="35"/>
      <c r="D33" s="35"/>
      <c r="E33" s="37" t="s">
        <v>141</v>
      </c>
      <c r="F33" s="0"/>
      <c r="G33" s="0"/>
    </row>
    <row r="34" customFormat="false" ht="13.8" hidden="false" customHeight="false" outlineLevel="0" collapsed="false">
      <c r="A34" s="34" t="n">
        <v>3</v>
      </c>
      <c r="B34" s="35" t="s">
        <v>27</v>
      </c>
      <c r="C34" s="35"/>
      <c r="D34" s="35"/>
      <c r="E34" s="38" t="n">
        <v>0</v>
      </c>
      <c r="F34" s="0"/>
      <c r="G34" s="0"/>
    </row>
    <row r="35" customFormat="false" ht="13.8" hidden="false" customHeight="false" outlineLevel="0" collapsed="false">
      <c r="A35" s="34" t="n">
        <v>4</v>
      </c>
      <c r="B35" s="35" t="s">
        <v>28</v>
      </c>
      <c r="C35" s="35"/>
      <c r="D35" s="35"/>
      <c r="E35" s="39"/>
      <c r="F35" s="0"/>
      <c r="G35" s="0"/>
    </row>
    <row r="36" customFormat="false" ht="13.8" hidden="false" customHeight="false" outlineLevel="0" collapsed="false">
      <c r="A36" s="34" t="n">
        <v>5</v>
      </c>
      <c r="B36" s="35" t="s">
        <v>29</v>
      </c>
      <c r="C36" s="35"/>
      <c r="D36" s="35"/>
      <c r="E36" s="40" t="s">
        <v>30</v>
      </c>
      <c r="F36" s="0"/>
      <c r="G36" s="0"/>
    </row>
    <row r="37" customFormat="false" ht="13.8" hidden="false" customHeight="false" outlineLevel="0" collapsed="false">
      <c r="A37" s="7"/>
      <c r="E37" s="8"/>
      <c r="F37" s="0"/>
      <c r="G37" s="0"/>
    </row>
    <row r="38" customFormat="false" ht="13.8" hidden="false" customHeight="false" outlineLevel="0" collapsed="false">
      <c r="A38" s="7"/>
      <c r="B38" s="1" t="s">
        <v>31</v>
      </c>
      <c r="E38" s="8"/>
      <c r="F38" s="0"/>
      <c r="G38" s="0"/>
    </row>
    <row r="39" customFormat="false" ht="14.15" hidden="false" customHeight="false" outlineLevel="0" collapsed="false">
      <c r="A39" s="41" t="n">
        <v>1</v>
      </c>
      <c r="B39" s="42" t="s">
        <v>32</v>
      </c>
      <c r="C39" s="42"/>
      <c r="D39" s="43" t="s">
        <v>33</v>
      </c>
      <c r="E39" s="44" t="s">
        <v>34</v>
      </c>
      <c r="F39" s="0"/>
      <c r="G39" s="0"/>
    </row>
    <row r="40" customFormat="false" ht="13.8" hidden="false" customHeight="false" outlineLevel="0" collapsed="false">
      <c r="A40" s="45" t="s">
        <v>35</v>
      </c>
      <c r="B40" s="46" t="s">
        <v>36</v>
      </c>
      <c r="C40" s="46"/>
      <c r="D40" s="47"/>
      <c r="E40" s="48" t="n">
        <f aca="false">E34</f>
        <v>0</v>
      </c>
      <c r="F40" s="0"/>
      <c r="G40" s="0"/>
    </row>
    <row r="41" customFormat="false" ht="13.8" hidden="false" customHeight="false" outlineLevel="0" collapsed="false">
      <c r="A41" s="45" t="s">
        <v>37</v>
      </c>
      <c r="B41" s="46" t="s">
        <v>38</v>
      </c>
      <c r="C41" s="46"/>
      <c r="D41" s="49" t="n">
        <v>0</v>
      </c>
      <c r="E41" s="48" t="n">
        <f aca="false">E40*D41</f>
        <v>0</v>
      </c>
      <c r="F41" s="0"/>
      <c r="G41" s="0"/>
    </row>
    <row r="42" customFormat="false" ht="13.8" hidden="false" customHeight="false" outlineLevel="0" collapsed="false">
      <c r="A42" s="45" t="s">
        <v>39</v>
      </c>
      <c r="B42" s="46" t="s">
        <v>40</v>
      </c>
      <c r="C42" s="46"/>
      <c r="D42" s="49" t="n">
        <v>0.2</v>
      </c>
      <c r="E42" s="48" t="n">
        <f aca="false">E40*D42</f>
        <v>0</v>
      </c>
      <c r="F42" s="0"/>
      <c r="G42" s="0"/>
    </row>
    <row r="43" customFormat="false" ht="13.8" hidden="false" customHeight="false" outlineLevel="0" collapsed="false">
      <c r="A43" s="45" t="s">
        <v>41</v>
      </c>
      <c r="B43" s="46" t="s">
        <v>42</v>
      </c>
      <c r="C43" s="46"/>
      <c r="D43" s="49"/>
      <c r="E43" s="48" t="n">
        <v>0</v>
      </c>
      <c r="F43" s="0"/>
      <c r="G43" s="0"/>
    </row>
    <row r="44" customFormat="false" ht="13.8" hidden="false" customHeight="false" outlineLevel="0" collapsed="false">
      <c r="A44" s="45" t="s">
        <v>43</v>
      </c>
      <c r="B44" s="46" t="s">
        <v>44</v>
      </c>
      <c r="C44" s="46"/>
      <c r="D44" s="47"/>
      <c r="E44" s="48" t="n">
        <v>0</v>
      </c>
      <c r="F44" s="0"/>
      <c r="G44" s="0"/>
    </row>
    <row r="45" customFormat="false" ht="13.8" hidden="false" customHeight="false" outlineLevel="0" collapsed="false">
      <c r="A45" s="45" t="s">
        <v>45</v>
      </c>
      <c r="B45" s="46" t="s">
        <v>46</v>
      </c>
      <c r="C45" s="46"/>
      <c r="D45" s="47"/>
      <c r="E45" s="48" t="n">
        <v>0</v>
      </c>
      <c r="F45" s="0"/>
      <c r="G45" s="0"/>
      <c r="K45" s="50"/>
    </row>
    <row r="46" customFormat="false" ht="13.8" hidden="false" customHeight="false" outlineLevel="0" collapsed="false">
      <c r="A46" s="41"/>
      <c r="B46" s="42" t="s">
        <v>47</v>
      </c>
      <c r="C46" s="42"/>
      <c r="D46" s="51"/>
      <c r="E46" s="52" t="n">
        <f aca="false">SUM(E40:E45)</f>
        <v>0</v>
      </c>
      <c r="F46" s="0"/>
      <c r="G46" s="0"/>
      <c r="K46" s="50"/>
    </row>
    <row r="47" customFormat="false" ht="13.8" hidden="false" customHeight="false" outlineLevel="0" collapsed="false">
      <c r="A47" s="7"/>
      <c r="E47" s="8"/>
      <c r="F47" s="0"/>
      <c r="G47" s="0"/>
      <c r="K47" s="50"/>
    </row>
    <row r="48" customFormat="false" ht="13.8" hidden="false" customHeight="false" outlineLevel="0" collapsed="false">
      <c r="A48" s="7"/>
      <c r="B48" s="1" t="s">
        <v>48</v>
      </c>
      <c r="E48" s="8"/>
      <c r="F48" s="0"/>
      <c r="G48" s="0"/>
      <c r="K48" s="50"/>
    </row>
    <row r="49" customFormat="false" ht="13.8" hidden="false" customHeight="false" outlineLevel="0" collapsed="false">
      <c r="A49" s="7"/>
      <c r="B49" s="1" t="s">
        <v>49</v>
      </c>
      <c r="E49" s="8"/>
      <c r="F49" s="0"/>
      <c r="G49" s="0"/>
      <c r="K49" s="50"/>
    </row>
    <row r="50" customFormat="false" ht="14.15" hidden="false" customHeight="false" outlineLevel="0" collapsed="false">
      <c r="A50" s="41" t="s">
        <v>50</v>
      </c>
      <c r="B50" s="42" t="s">
        <v>51</v>
      </c>
      <c r="C50" s="42"/>
      <c r="D50" s="43" t="s">
        <v>33</v>
      </c>
      <c r="E50" s="53" t="s">
        <v>34</v>
      </c>
      <c r="F50" s="0"/>
      <c r="G50" s="0"/>
      <c r="K50" s="50"/>
    </row>
    <row r="51" customFormat="false" ht="13.8" hidden="false" customHeight="false" outlineLevel="0" collapsed="false">
      <c r="A51" s="45" t="s">
        <v>35</v>
      </c>
      <c r="B51" s="46" t="s">
        <v>52</v>
      </c>
      <c r="C51" s="46"/>
      <c r="D51" s="49" t="n">
        <v>0.0833</v>
      </c>
      <c r="E51" s="48" t="n">
        <f aca="false">E46*D51</f>
        <v>0</v>
      </c>
      <c r="F51" s="0"/>
      <c r="G51" s="0"/>
      <c r="K51" s="50"/>
    </row>
    <row r="52" s="56" customFormat="true" ht="13.8" hidden="false" customHeight="false" outlineLevel="0" collapsed="false">
      <c r="A52" s="54" t="s">
        <v>37</v>
      </c>
      <c r="B52" s="55" t="s">
        <v>53</v>
      </c>
      <c r="C52" s="55"/>
      <c r="D52" s="49" t="n">
        <v>0.1111</v>
      </c>
      <c r="E52" s="48" t="n">
        <f aca="false">E46*$D52</f>
        <v>0</v>
      </c>
      <c r="F52" s="0"/>
      <c r="G52" s="0"/>
      <c r="H52" s="0"/>
      <c r="K52" s="57"/>
      <c r="AMJ52" s="0"/>
    </row>
    <row r="53" customFormat="false" ht="14.15" hidden="false" customHeight="false" outlineLevel="0" collapsed="false">
      <c r="A53" s="53"/>
      <c r="B53" s="58" t="s">
        <v>47</v>
      </c>
      <c r="C53" s="58"/>
      <c r="D53" s="59"/>
      <c r="E53" s="52" t="n">
        <f aca="false">SUM(E51:E52)</f>
        <v>0</v>
      </c>
      <c r="F53" s="0"/>
      <c r="G53" s="0"/>
      <c r="K53" s="50"/>
    </row>
    <row r="54" customFormat="false" ht="13.8" hidden="false" customHeight="false" outlineLevel="0" collapsed="false">
      <c r="A54" s="7"/>
      <c r="E54" s="8"/>
      <c r="F54" s="0"/>
      <c r="G54" s="0"/>
      <c r="K54" s="50"/>
    </row>
    <row r="55" customFormat="false" ht="13.8" hidden="false" customHeight="false" outlineLevel="0" collapsed="false">
      <c r="A55" s="7"/>
      <c r="B55" s="1" t="s">
        <v>54</v>
      </c>
      <c r="E55" s="8"/>
      <c r="F55" s="0"/>
      <c r="G55" s="0"/>
      <c r="K55" s="50"/>
    </row>
    <row r="56" customFormat="false" ht="14.15" hidden="false" customHeight="false" outlineLevel="0" collapsed="false">
      <c r="A56" s="41" t="s">
        <v>55</v>
      </c>
      <c r="B56" s="42" t="s">
        <v>56</v>
      </c>
      <c r="C56" s="42"/>
      <c r="D56" s="43" t="s">
        <v>33</v>
      </c>
      <c r="E56" s="44" t="s">
        <v>34</v>
      </c>
      <c r="F56" s="0"/>
      <c r="G56" s="0"/>
      <c r="K56" s="50"/>
    </row>
    <row r="57" customFormat="false" ht="13.8" hidden="false" customHeight="false" outlineLevel="0" collapsed="false">
      <c r="A57" s="45" t="s">
        <v>35</v>
      </c>
      <c r="B57" s="46" t="s">
        <v>57</v>
      </c>
      <c r="C57" s="46"/>
      <c r="D57" s="49" t="n">
        <v>0.2</v>
      </c>
      <c r="E57" s="48" t="n">
        <f aca="false">($E$46+$E$53)*D57</f>
        <v>0</v>
      </c>
      <c r="F57" s="0"/>
      <c r="G57" s="0"/>
      <c r="K57" s="50"/>
    </row>
    <row r="58" customFormat="false" ht="13.8" hidden="false" customHeight="false" outlineLevel="0" collapsed="false">
      <c r="A58" s="45" t="s">
        <v>37</v>
      </c>
      <c r="B58" s="46" t="s">
        <v>58</v>
      </c>
      <c r="C58" s="46"/>
      <c r="D58" s="49" t="n">
        <v>0.025</v>
      </c>
      <c r="E58" s="48" t="n">
        <f aca="false">($E$46+$E$53)*D58</f>
        <v>0</v>
      </c>
      <c r="F58" s="0"/>
      <c r="G58" s="0"/>
      <c r="K58" s="50"/>
    </row>
    <row r="59" customFormat="false" ht="13.8" hidden="false" customHeight="false" outlineLevel="0" collapsed="false">
      <c r="A59" s="45" t="s">
        <v>39</v>
      </c>
      <c r="B59" s="46" t="s">
        <v>59</v>
      </c>
      <c r="C59" s="46"/>
      <c r="D59" s="60" t="n">
        <v>0.015</v>
      </c>
      <c r="E59" s="48" t="n">
        <f aca="false">($E$46+$E$53)*D59</f>
        <v>0</v>
      </c>
      <c r="F59" s="0"/>
      <c r="G59" s="0"/>
      <c r="K59" s="50"/>
    </row>
    <row r="60" customFormat="false" ht="13.8" hidden="false" customHeight="false" outlineLevel="0" collapsed="false">
      <c r="A60" s="45" t="s">
        <v>41</v>
      </c>
      <c r="B60" s="46" t="s">
        <v>60</v>
      </c>
      <c r="C60" s="46"/>
      <c r="D60" s="49" t="n">
        <v>0.015</v>
      </c>
      <c r="E60" s="48" t="n">
        <f aca="false">($E$46+$E$53)*D60</f>
        <v>0</v>
      </c>
      <c r="F60" s="0"/>
      <c r="G60" s="0"/>
      <c r="K60" s="50"/>
    </row>
    <row r="61" customFormat="false" ht="13.8" hidden="false" customHeight="false" outlineLevel="0" collapsed="false">
      <c r="A61" s="45" t="s">
        <v>43</v>
      </c>
      <c r="B61" s="46" t="s">
        <v>61</v>
      </c>
      <c r="C61" s="46"/>
      <c r="D61" s="49" t="n">
        <v>0.01</v>
      </c>
      <c r="E61" s="48" t="n">
        <f aca="false">($E$46+$E$53)*D61</f>
        <v>0</v>
      </c>
      <c r="F61" s="0"/>
      <c r="G61" s="0"/>
      <c r="K61" s="50"/>
    </row>
    <row r="62" customFormat="false" ht="13.8" hidden="false" customHeight="false" outlineLevel="0" collapsed="false">
      <c r="A62" s="45" t="s">
        <v>45</v>
      </c>
      <c r="B62" s="46" t="s">
        <v>62</v>
      </c>
      <c r="C62" s="46"/>
      <c r="D62" s="49" t="n">
        <v>0.006</v>
      </c>
      <c r="E62" s="48" t="n">
        <f aca="false">($E$46+$E$53)*D62</f>
        <v>0</v>
      </c>
      <c r="F62" s="0"/>
      <c r="G62" s="0"/>
      <c r="K62" s="50"/>
    </row>
    <row r="63" customFormat="false" ht="13.8" hidden="false" customHeight="false" outlineLevel="0" collapsed="false">
      <c r="A63" s="45" t="s">
        <v>63</v>
      </c>
      <c r="B63" s="46" t="s">
        <v>64</v>
      </c>
      <c r="C63" s="46"/>
      <c r="D63" s="49" t="n">
        <v>0.002</v>
      </c>
      <c r="E63" s="48" t="n">
        <f aca="false">($E$46+$E$53)*D63</f>
        <v>0</v>
      </c>
      <c r="F63" s="0"/>
      <c r="G63" s="0"/>
      <c r="K63" s="50"/>
    </row>
    <row r="64" customFormat="false" ht="13.8" hidden="false" customHeight="false" outlineLevel="0" collapsed="false">
      <c r="A64" s="45" t="s">
        <v>65</v>
      </c>
      <c r="B64" s="46" t="s">
        <v>66</v>
      </c>
      <c r="C64" s="46"/>
      <c r="D64" s="49" t="n">
        <v>0.08</v>
      </c>
      <c r="E64" s="48" t="n">
        <f aca="false">($E$46+$E$53)*D64</f>
        <v>0</v>
      </c>
      <c r="F64" s="0"/>
      <c r="G64" s="0"/>
      <c r="K64" s="50"/>
    </row>
    <row r="65" customFormat="false" ht="13.8" hidden="false" customHeight="false" outlineLevel="0" collapsed="false">
      <c r="A65" s="53"/>
      <c r="B65" s="42" t="s">
        <v>47</v>
      </c>
      <c r="C65" s="42"/>
      <c r="D65" s="61" t="n">
        <f aca="false">SUM(D57:D64)</f>
        <v>0.353</v>
      </c>
      <c r="E65" s="52" t="n">
        <f aca="false">SUM(E57:E64)</f>
        <v>0</v>
      </c>
      <c r="F65" s="0"/>
      <c r="G65" s="0"/>
      <c r="K65" s="50"/>
    </row>
    <row r="66" customFormat="false" ht="13.8" hidden="false" customHeight="false" outlineLevel="0" collapsed="false">
      <c r="A66" s="62"/>
      <c r="B66" s="63"/>
      <c r="C66" s="63"/>
      <c r="D66" s="63"/>
      <c r="E66" s="64"/>
      <c r="F66" s="0"/>
      <c r="G66" s="0"/>
      <c r="K66" s="50"/>
    </row>
    <row r="67" customFormat="false" ht="13.8" hidden="false" customHeight="false" outlineLevel="0" collapsed="false">
      <c r="A67" s="7"/>
      <c r="B67" s="1" t="s">
        <v>67</v>
      </c>
      <c r="E67" s="8"/>
      <c r="F67" s="0"/>
      <c r="G67" s="0"/>
      <c r="K67" s="50"/>
    </row>
    <row r="68" customFormat="false" ht="14.15" hidden="false" customHeight="false" outlineLevel="0" collapsed="false">
      <c r="A68" s="41" t="s">
        <v>68</v>
      </c>
      <c r="B68" s="42" t="s">
        <v>69</v>
      </c>
      <c r="C68" s="42"/>
      <c r="D68" s="43" t="s">
        <v>33</v>
      </c>
      <c r="E68" s="41" t="s">
        <v>34</v>
      </c>
      <c r="F68" s="0"/>
      <c r="G68" s="0"/>
      <c r="K68" s="50"/>
    </row>
    <row r="69" customFormat="false" ht="13.8" hidden="false" customHeight="false" outlineLevel="0" collapsed="false">
      <c r="A69" s="45" t="s">
        <v>35</v>
      </c>
      <c r="B69" s="65" t="s">
        <v>70</v>
      </c>
      <c r="C69" s="46"/>
      <c r="D69" s="66" t="n">
        <f aca="false">E29</f>
        <v>0</v>
      </c>
      <c r="E69" s="67" t="n">
        <f aca="false">IF($E29=0,0,(($E27*2)*$E29)-(E40*0.06))</f>
        <v>0</v>
      </c>
      <c r="F69" s="0"/>
      <c r="G69" s="0"/>
      <c r="K69" s="50"/>
    </row>
    <row r="70" customFormat="false" ht="13.8" hidden="false" customHeight="false" outlineLevel="0" collapsed="false">
      <c r="A70" s="45" t="s">
        <v>37</v>
      </c>
      <c r="B70" s="46" t="s">
        <v>71</v>
      </c>
      <c r="C70" s="46"/>
      <c r="D70" s="66" t="n">
        <f aca="false">E30</f>
        <v>0</v>
      </c>
      <c r="E70" s="67" t="n">
        <f aca="false">($E27*$E30)-($E27*$E30*0.01)</f>
        <v>0</v>
      </c>
      <c r="F70" s="0"/>
      <c r="G70" s="0"/>
      <c r="K70" s="50"/>
    </row>
    <row r="71" customFormat="false" ht="13.8" hidden="false" customHeight="false" outlineLevel="0" collapsed="false">
      <c r="A71" s="45" t="s">
        <v>39</v>
      </c>
      <c r="B71" s="55" t="s">
        <v>72</v>
      </c>
      <c r="C71" s="46"/>
      <c r="D71" s="60" t="n">
        <v>0</v>
      </c>
      <c r="E71" s="48" t="n">
        <v>11</v>
      </c>
      <c r="F71" s="0"/>
      <c r="G71" s="0"/>
      <c r="K71" s="50"/>
    </row>
    <row r="72" customFormat="false" ht="13.8" hidden="false" customHeight="false" outlineLevel="0" collapsed="false">
      <c r="A72" s="45" t="s">
        <v>41</v>
      </c>
      <c r="B72" s="46" t="s">
        <v>73</v>
      </c>
      <c r="C72" s="46"/>
      <c r="D72" s="60" t="n">
        <v>0</v>
      </c>
      <c r="E72" s="48" t="n">
        <v>2.5</v>
      </c>
      <c r="F72" s="0"/>
      <c r="G72" s="0"/>
      <c r="K72" s="50"/>
    </row>
    <row r="73" customFormat="false" ht="13.8" hidden="false" customHeight="false" outlineLevel="0" collapsed="false">
      <c r="A73" s="45" t="s">
        <v>45</v>
      </c>
      <c r="B73" s="46" t="s">
        <v>74</v>
      </c>
      <c r="C73" s="46"/>
      <c r="D73" s="60" t="n">
        <v>0</v>
      </c>
      <c r="E73" s="48" t="n">
        <v>0</v>
      </c>
      <c r="F73" s="0"/>
      <c r="G73" s="0"/>
      <c r="K73" s="50"/>
    </row>
    <row r="74" customFormat="false" ht="13.8" hidden="false" customHeight="false" outlineLevel="0" collapsed="false">
      <c r="A74" s="45" t="s">
        <v>63</v>
      </c>
      <c r="B74" s="46" t="s">
        <v>75</v>
      </c>
      <c r="C74" s="46"/>
      <c r="D74" s="49" t="n">
        <v>0.07</v>
      </c>
      <c r="E74" s="48" t="n">
        <f aca="false">E46*D74</f>
        <v>0</v>
      </c>
      <c r="F74" s="0"/>
      <c r="G74" s="0"/>
      <c r="K74" s="50"/>
    </row>
    <row r="75" customFormat="false" ht="13.8" hidden="false" customHeight="false" outlineLevel="0" collapsed="false">
      <c r="A75" s="53"/>
      <c r="B75" s="42" t="s">
        <v>47</v>
      </c>
      <c r="C75" s="42"/>
      <c r="D75" s="51"/>
      <c r="E75" s="52" t="n">
        <f aca="false">SUM(E69:E74)</f>
        <v>13.5</v>
      </c>
      <c r="F75" s="0"/>
      <c r="G75" s="0"/>
      <c r="K75" s="50"/>
    </row>
    <row r="76" customFormat="false" ht="13.8" hidden="false" customHeight="false" outlineLevel="0" collapsed="false">
      <c r="A76" s="7"/>
      <c r="E76" s="8"/>
      <c r="F76" s="0"/>
      <c r="G76" s="0"/>
      <c r="K76" s="50"/>
    </row>
    <row r="77" customFormat="false" ht="13.8" hidden="false" customHeight="false" outlineLevel="0" collapsed="false">
      <c r="B77" s="1" t="s">
        <v>76</v>
      </c>
      <c r="F77" s="0"/>
      <c r="G77" s="0"/>
      <c r="K77" s="50"/>
    </row>
    <row r="78" customFormat="false" ht="14.15" hidden="false" customHeight="false" outlineLevel="0" collapsed="false">
      <c r="A78" s="41" t="n">
        <v>2</v>
      </c>
      <c r="B78" s="42" t="s">
        <v>77</v>
      </c>
      <c r="C78" s="42"/>
      <c r="D78" s="43" t="s">
        <v>33</v>
      </c>
      <c r="E78" s="44" t="s">
        <v>34</v>
      </c>
      <c r="F78" s="0"/>
      <c r="G78" s="0"/>
      <c r="K78" s="50"/>
    </row>
    <row r="79" customFormat="false" ht="13.8" hidden="false" customHeight="false" outlineLevel="0" collapsed="false">
      <c r="A79" s="45" t="s">
        <v>50</v>
      </c>
      <c r="B79" s="46" t="s">
        <v>51</v>
      </c>
      <c r="C79" s="46"/>
      <c r="D79" s="47"/>
      <c r="E79" s="48" t="n">
        <f aca="false">E53</f>
        <v>0</v>
      </c>
      <c r="F79" s="0"/>
      <c r="G79" s="0"/>
      <c r="K79" s="50"/>
    </row>
    <row r="80" customFormat="false" ht="13.8" hidden="false" customHeight="false" outlineLevel="0" collapsed="false">
      <c r="A80" s="45" t="s">
        <v>55</v>
      </c>
      <c r="B80" s="46" t="s">
        <v>56</v>
      </c>
      <c r="C80" s="46"/>
      <c r="D80" s="47"/>
      <c r="E80" s="48" t="n">
        <f aca="false">E65</f>
        <v>0</v>
      </c>
      <c r="F80" s="0"/>
      <c r="G80" s="0"/>
      <c r="K80" s="50"/>
    </row>
    <row r="81" customFormat="false" ht="13.8" hidden="false" customHeight="false" outlineLevel="0" collapsed="false">
      <c r="A81" s="45" t="s">
        <v>68</v>
      </c>
      <c r="B81" s="46" t="s">
        <v>69</v>
      </c>
      <c r="C81" s="46"/>
      <c r="D81" s="47"/>
      <c r="E81" s="48" t="n">
        <f aca="false">E75</f>
        <v>13.5</v>
      </c>
      <c r="F81" s="0"/>
      <c r="G81" s="0"/>
      <c r="K81" s="50"/>
    </row>
    <row r="82" customFormat="false" ht="13.8" hidden="false" customHeight="false" outlineLevel="0" collapsed="false">
      <c r="A82" s="68"/>
      <c r="B82" s="42" t="s">
        <v>47</v>
      </c>
      <c r="C82" s="42"/>
      <c r="D82" s="59"/>
      <c r="E82" s="52" t="n">
        <f aca="false">SUM(E79:E81)</f>
        <v>13.5</v>
      </c>
      <c r="F82" s="0"/>
      <c r="G82" s="0"/>
      <c r="K82" s="50"/>
    </row>
    <row r="83" customFormat="false" ht="13.8" hidden="false" customHeight="false" outlineLevel="0" collapsed="false">
      <c r="F83" s="0"/>
      <c r="G83" s="0"/>
      <c r="K83" s="50"/>
    </row>
    <row r="84" customFormat="false" ht="13.8" hidden="false" customHeight="false" outlineLevel="0" collapsed="false">
      <c r="A84" s="7"/>
      <c r="B84" s="1" t="s">
        <v>78</v>
      </c>
      <c r="D84" s="8"/>
      <c r="E84" s="69"/>
      <c r="F84" s="0"/>
      <c r="G84" s="0"/>
      <c r="K84" s="50"/>
    </row>
    <row r="85" customFormat="false" ht="14.15" hidden="false" customHeight="false" outlineLevel="0" collapsed="false">
      <c r="A85" s="41" t="n">
        <v>3</v>
      </c>
      <c r="B85" s="42" t="s">
        <v>79</v>
      </c>
      <c r="C85" s="42"/>
      <c r="D85" s="43" t="s">
        <v>33</v>
      </c>
      <c r="E85" s="41" t="s">
        <v>34</v>
      </c>
      <c r="F85" s="0"/>
      <c r="G85" s="0"/>
      <c r="K85" s="50"/>
    </row>
    <row r="86" customFormat="false" ht="13.8" hidden="false" customHeight="false" outlineLevel="0" collapsed="false">
      <c r="A86" s="70" t="s">
        <v>35</v>
      </c>
      <c r="B86" s="46" t="s">
        <v>80</v>
      </c>
      <c r="C86" s="46"/>
      <c r="D86" s="49" t="n">
        <v>0.0042</v>
      </c>
      <c r="E86" s="48" t="n">
        <f aca="false">(E$46+E$53)*$D86</f>
        <v>0</v>
      </c>
      <c r="F86" s="0"/>
      <c r="G86" s="0"/>
      <c r="K86" s="50"/>
    </row>
    <row r="87" customFormat="false" ht="13.8" hidden="false" customHeight="false" outlineLevel="0" collapsed="false">
      <c r="A87" s="70" t="s">
        <v>37</v>
      </c>
      <c r="B87" s="46" t="s">
        <v>81</v>
      </c>
      <c r="C87" s="46"/>
      <c r="D87" s="49" t="n">
        <v>0.000333</v>
      </c>
      <c r="E87" s="48" t="n">
        <f aca="false">(E$46+E$53)*$D87</f>
        <v>0</v>
      </c>
      <c r="F87" s="0"/>
      <c r="G87" s="0"/>
      <c r="K87" s="50"/>
    </row>
    <row r="88" customFormat="false" ht="13.8" hidden="false" customHeight="false" outlineLevel="0" collapsed="false">
      <c r="A88" s="70" t="s">
        <v>39</v>
      </c>
      <c r="B88" s="71" t="s">
        <v>82</v>
      </c>
      <c r="C88" s="71"/>
      <c r="D88" s="49" t="n">
        <v>0.0016</v>
      </c>
      <c r="E88" s="48" t="n">
        <f aca="false">(E$46+E$53)*$D88</f>
        <v>0</v>
      </c>
      <c r="F88" s="0"/>
      <c r="G88" s="0"/>
      <c r="K88" s="50"/>
    </row>
    <row r="89" customFormat="false" ht="13.8" hidden="false" customHeight="false" outlineLevel="0" collapsed="false">
      <c r="A89" s="70" t="s">
        <v>41</v>
      </c>
      <c r="B89" s="46" t="s">
        <v>83</v>
      </c>
      <c r="C89" s="46"/>
      <c r="D89" s="49" t="n">
        <v>0.0195</v>
      </c>
      <c r="E89" s="48" t="n">
        <f aca="false">(E$46+E$53)*$D89</f>
        <v>0</v>
      </c>
      <c r="F89" s="0"/>
      <c r="G89" s="0"/>
      <c r="K89" s="50"/>
    </row>
    <row r="90" customFormat="false" ht="26.85" hidden="false" customHeight="false" outlineLevel="0" collapsed="false">
      <c r="A90" s="70" t="s">
        <v>43</v>
      </c>
      <c r="B90" s="72" t="s">
        <v>84</v>
      </c>
      <c r="C90" s="73"/>
      <c r="D90" s="74" t="n">
        <f aca="false">D89*D65</f>
        <v>0.0068835</v>
      </c>
      <c r="E90" s="48" t="n">
        <f aca="false">(E$46+E$53)*$D90</f>
        <v>0</v>
      </c>
      <c r="F90" s="0"/>
      <c r="G90" s="0"/>
      <c r="K90" s="50"/>
    </row>
    <row r="91" customFormat="false" ht="13.8" hidden="false" customHeight="false" outlineLevel="0" collapsed="false">
      <c r="A91" s="70" t="s">
        <v>45</v>
      </c>
      <c r="B91" s="46" t="s">
        <v>85</v>
      </c>
      <c r="C91" s="46"/>
      <c r="D91" s="75" t="n">
        <v>0.0304</v>
      </c>
      <c r="E91" s="48" t="n">
        <f aca="false">(E$46+E$53)*$D91</f>
        <v>0</v>
      </c>
      <c r="F91" s="0"/>
      <c r="G91" s="0"/>
      <c r="K91" s="50"/>
    </row>
    <row r="92" customFormat="false" ht="13.8" hidden="false" customHeight="false" outlineLevel="0" collapsed="false">
      <c r="A92" s="41"/>
      <c r="B92" s="42" t="s">
        <v>47</v>
      </c>
      <c r="C92" s="42"/>
      <c r="D92" s="76" t="n">
        <f aca="false">SUM(D86:D91)</f>
        <v>0.0629165</v>
      </c>
      <c r="E92" s="77" t="n">
        <f aca="false">SUM(E86:E91)</f>
        <v>0</v>
      </c>
      <c r="F92" s="0"/>
      <c r="G92" s="0"/>
      <c r="K92" s="50"/>
    </row>
    <row r="93" customFormat="false" ht="13.8" hidden="false" customHeight="false" outlineLevel="0" collapsed="false">
      <c r="F93" s="0"/>
      <c r="G93" s="0"/>
      <c r="K93" s="50"/>
    </row>
    <row r="94" customFormat="false" ht="13.8" hidden="false" customHeight="false" outlineLevel="0" collapsed="false">
      <c r="B94" s="1" t="s">
        <v>86</v>
      </c>
      <c r="F94" s="0"/>
      <c r="G94" s="0"/>
      <c r="K94" s="50"/>
    </row>
    <row r="95" customFormat="false" ht="13.8" hidden="false" customHeight="false" outlineLevel="0" collapsed="false">
      <c r="B95" s="1" t="s">
        <v>87</v>
      </c>
      <c r="F95" s="0"/>
      <c r="G95" s="0"/>
      <c r="K95" s="50"/>
    </row>
    <row r="96" customFormat="false" ht="14.15" hidden="false" customHeight="false" outlineLevel="0" collapsed="false">
      <c r="A96" s="78" t="s">
        <v>88</v>
      </c>
      <c r="B96" s="42" t="s">
        <v>89</v>
      </c>
      <c r="C96" s="42"/>
      <c r="D96" s="43" t="s">
        <v>33</v>
      </c>
      <c r="E96" s="79" t="s">
        <v>34</v>
      </c>
      <c r="F96" s="0"/>
      <c r="G96" s="0"/>
      <c r="K96" s="50"/>
    </row>
    <row r="97" customFormat="false" ht="13.8" hidden="false" customHeight="false" outlineLevel="0" collapsed="false">
      <c r="A97" s="70" t="s">
        <v>35</v>
      </c>
      <c r="B97" s="46" t="s">
        <v>90</v>
      </c>
      <c r="C97" s="46"/>
      <c r="D97" s="49" t="n">
        <v>0.0833</v>
      </c>
      <c r="E97" s="48" t="n">
        <f aca="false">E46*D97</f>
        <v>0</v>
      </c>
      <c r="F97" s="0"/>
      <c r="G97" s="0"/>
      <c r="K97" s="50"/>
    </row>
    <row r="98" customFormat="false" ht="13.8" hidden="false" customHeight="false" outlineLevel="0" collapsed="false">
      <c r="A98" s="70" t="s">
        <v>37</v>
      </c>
      <c r="B98" s="46" t="s">
        <v>91</v>
      </c>
      <c r="C98" s="46"/>
      <c r="D98" s="49" t="n">
        <v>0.0139</v>
      </c>
      <c r="E98" s="48" t="n">
        <f aca="false">E46*D98</f>
        <v>0</v>
      </c>
      <c r="F98" s="0"/>
      <c r="G98" s="0"/>
      <c r="K98" s="50"/>
    </row>
    <row r="99" customFormat="false" ht="13.8" hidden="false" customHeight="false" outlineLevel="0" collapsed="false">
      <c r="A99" s="70" t="s">
        <v>39</v>
      </c>
      <c r="B99" s="46" t="s">
        <v>92</v>
      </c>
      <c r="C99" s="46"/>
      <c r="D99" s="49" t="n">
        <v>0.0008</v>
      </c>
      <c r="E99" s="48" t="n">
        <f aca="false">E46*D99</f>
        <v>0</v>
      </c>
      <c r="F99" s="0"/>
      <c r="G99" s="0"/>
      <c r="K99" s="50"/>
    </row>
    <row r="100" customFormat="false" ht="13.8" hidden="false" customHeight="false" outlineLevel="0" collapsed="false">
      <c r="A100" s="70" t="s">
        <v>41</v>
      </c>
      <c r="B100" s="46" t="s">
        <v>93</v>
      </c>
      <c r="C100" s="46"/>
      <c r="D100" s="49" t="n">
        <v>0.0038</v>
      </c>
      <c r="E100" s="48" t="n">
        <f aca="false">E46*D100</f>
        <v>0</v>
      </c>
      <c r="F100" s="0"/>
      <c r="G100" s="0"/>
      <c r="K100" s="50"/>
    </row>
    <row r="101" customFormat="false" ht="13.8" hidden="false" customHeight="false" outlineLevel="0" collapsed="false">
      <c r="A101" s="70" t="s">
        <v>43</v>
      </c>
      <c r="B101" s="46" t="s">
        <v>94</v>
      </c>
      <c r="C101" s="46"/>
      <c r="D101" s="49" t="n">
        <v>0.0009</v>
      </c>
      <c r="E101" s="48" t="n">
        <f aca="false">E46*D101</f>
        <v>0</v>
      </c>
      <c r="F101" s="0"/>
      <c r="G101" s="0"/>
      <c r="K101" s="50"/>
    </row>
    <row r="102" customFormat="false" ht="13.8" hidden="false" customHeight="false" outlineLevel="0" collapsed="false">
      <c r="A102" s="70" t="s">
        <v>45</v>
      </c>
      <c r="B102" s="46" t="s">
        <v>95</v>
      </c>
      <c r="C102" s="46"/>
      <c r="D102" s="49" t="n">
        <v>0</v>
      </c>
      <c r="E102" s="48" t="n">
        <f aca="false">E46*D102</f>
        <v>0</v>
      </c>
      <c r="F102" s="0"/>
      <c r="G102" s="0"/>
      <c r="K102" s="50"/>
    </row>
    <row r="103" customFormat="false" ht="13.8" hidden="false" customHeight="false" outlineLevel="0" collapsed="false">
      <c r="A103" s="53"/>
      <c r="B103" s="42" t="s">
        <v>47</v>
      </c>
      <c r="C103" s="42"/>
      <c r="D103" s="76" t="n">
        <f aca="false">SUM(D95:D102)</f>
        <v>0.1027</v>
      </c>
      <c r="E103" s="77" t="n">
        <f aca="false">SUM(E97:E102)</f>
        <v>0</v>
      </c>
      <c r="F103" s="0"/>
      <c r="G103" s="0"/>
      <c r="K103" s="50"/>
    </row>
    <row r="104" customFormat="false" ht="13.8" hidden="false" customHeight="false" outlineLevel="0" collapsed="false">
      <c r="F104" s="0"/>
      <c r="G104" s="0"/>
      <c r="K104" s="50"/>
    </row>
    <row r="105" customFormat="false" ht="14.15" hidden="false" customHeight="false" outlineLevel="0" collapsed="false">
      <c r="A105" s="7"/>
      <c r="B105" s="80" t="s">
        <v>96</v>
      </c>
      <c r="C105" s="80"/>
      <c r="D105" s="8"/>
      <c r="F105" s="0"/>
      <c r="G105" s="0"/>
      <c r="K105" s="50"/>
    </row>
    <row r="106" customFormat="false" ht="14.15" hidden="false" customHeight="false" outlineLevel="0" collapsed="false">
      <c r="A106" s="41" t="s">
        <v>97</v>
      </c>
      <c r="B106" s="42" t="s">
        <v>98</v>
      </c>
      <c r="C106" s="42"/>
      <c r="D106" s="43" t="s">
        <v>33</v>
      </c>
      <c r="E106" s="41" t="s">
        <v>34</v>
      </c>
      <c r="F106" s="0"/>
      <c r="G106" s="0"/>
      <c r="K106" s="50"/>
    </row>
    <row r="107" customFormat="false" ht="13.8" hidden="false" customHeight="false" outlineLevel="0" collapsed="false">
      <c r="A107" s="45" t="s">
        <v>35</v>
      </c>
      <c r="B107" s="46" t="s">
        <v>99</v>
      </c>
      <c r="C107" s="46"/>
      <c r="D107" s="81" t="n">
        <v>0</v>
      </c>
      <c r="E107" s="48" t="n">
        <f aca="false">E46*D107</f>
        <v>0</v>
      </c>
      <c r="F107" s="0"/>
      <c r="G107" s="0"/>
      <c r="K107" s="50"/>
    </row>
    <row r="108" customFormat="false" ht="13.8" hidden="false" customHeight="false" outlineLevel="0" collapsed="false">
      <c r="A108" s="41"/>
      <c r="B108" s="42" t="s">
        <v>47</v>
      </c>
      <c r="C108" s="42"/>
      <c r="D108" s="52"/>
      <c r="E108" s="52" t="n">
        <f aca="false">SUM(E107:E107)</f>
        <v>0</v>
      </c>
      <c r="F108" s="0"/>
      <c r="G108" s="0"/>
      <c r="K108" s="50"/>
    </row>
    <row r="109" customFormat="false" ht="13.8" hidden="false" customHeight="false" outlineLevel="0" collapsed="false">
      <c r="F109" s="0"/>
      <c r="G109" s="0"/>
      <c r="K109" s="50"/>
    </row>
    <row r="110" customFormat="false" ht="13.8" hidden="false" customHeight="false" outlineLevel="0" collapsed="false">
      <c r="A110" s="7"/>
      <c r="B110" s="1" t="s">
        <v>100</v>
      </c>
      <c r="D110" s="8"/>
      <c r="F110" s="0"/>
      <c r="G110" s="0"/>
      <c r="K110" s="50"/>
    </row>
    <row r="111" customFormat="false" ht="14.15" hidden="false" customHeight="false" outlineLevel="0" collapsed="false">
      <c r="A111" s="41" t="n">
        <v>4</v>
      </c>
      <c r="B111" s="42" t="s">
        <v>101</v>
      </c>
      <c r="C111" s="42"/>
      <c r="D111" s="43" t="s">
        <v>33</v>
      </c>
      <c r="E111" s="44" t="s">
        <v>34</v>
      </c>
      <c r="F111" s="0"/>
      <c r="G111" s="0"/>
      <c r="K111" s="50"/>
    </row>
    <row r="112" customFormat="false" ht="13.8" hidden="false" customHeight="false" outlineLevel="0" collapsed="false">
      <c r="A112" s="45" t="s">
        <v>88</v>
      </c>
      <c r="B112" s="46" t="s">
        <v>102</v>
      </c>
      <c r="C112" s="46"/>
      <c r="D112" s="47"/>
      <c r="E112" s="48" t="n">
        <f aca="false">E103</f>
        <v>0</v>
      </c>
      <c r="F112" s="0"/>
      <c r="G112" s="0"/>
      <c r="K112" s="50"/>
    </row>
    <row r="113" customFormat="false" ht="13.8" hidden="false" customHeight="false" outlineLevel="0" collapsed="false">
      <c r="A113" s="45" t="s">
        <v>97</v>
      </c>
      <c r="B113" s="46" t="s">
        <v>98</v>
      </c>
      <c r="C113" s="46"/>
      <c r="D113" s="47"/>
      <c r="E113" s="48" t="n">
        <f aca="false">E108</f>
        <v>0</v>
      </c>
      <c r="F113" s="0"/>
      <c r="G113" s="0"/>
      <c r="K113" s="50"/>
    </row>
    <row r="114" customFormat="false" ht="13.8" hidden="false" customHeight="false" outlineLevel="0" collapsed="false">
      <c r="A114" s="68"/>
      <c r="B114" s="42" t="s">
        <v>47</v>
      </c>
      <c r="C114" s="42"/>
      <c r="D114" s="59"/>
      <c r="E114" s="52" t="n">
        <f aca="false">SUM(E112:E113)</f>
        <v>0</v>
      </c>
      <c r="F114" s="0"/>
      <c r="G114" s="0"/>
      <c r="K114" s="50"/>
    </row>
    <row r="115" customFormat="false" ht="12.8" hidden="false" customHeight="false" outlineLevel="0" collapsed="false">
      <c r="A115" s="0"/>
      <c r="B115" s="0"/>
      <c r="C115" s="0"/>
      <c r="D115" s="0"/>
      <c r="E115" s="0"/>
      <c r="F115" s="0"/>
      <c r="G115" s="0"/>
      <c r="K115" s="50"/>
    </row>
    <row r="116" customFormat="false" ht="13.8" hidden="false" customHeight="false" outlineLevel="0" collapsed="false">
      <c r="A116" s="7"/>
      <c r="B116" s="1" t="s">
        <v>103</v>
      </c>
      <c r="D116" s="8"/>
      <c r="F116" s="0"/>
      <c r="G116" s="0"/>
      <c r="K116" s="50"/>
    </row>
    <row r="117" customFormat="false" ht="14.15" hidden="false" customHeight="false" outlineLevel="0" collapsed="false">
      <c r="A117" s="41" t="n">
        <v>5</v>
      </c>
      <c r="B117" s="42" t="s">
        <v>104</v>
      </c>
      <c r="C117" s="42"/>
      <c r="D117" s="43" t="s">
        <v>33</v>
      </c>
      <c r="E117" s="44" t="s">
        <v>34</v>
      </c>
      <c r="F117" s="0"/>
      <c r="G117" s="0"/>
      <c r="K117" s="50"/>
    </row>
    <row r="118" customFormat="false" ht="13.8" hidden="false" customHeight="false" outlineLevel="0" collapsed="false">
      <c r="A118" s="45" t="s">
        <v>35</v>
      </c>
      <c r="B118" s="46" t="s">
        <v>105</v>
      </c>
      <c r="C118" s="46"/>
      <c r="D118" s="49"/>
      <c r="E118" s="48" t="n">
        <v>0</v>
      </c>
      <c r="F118" s="0"/>
      <c r="G118" s="0"/>
      <c r="K118" s="50"/>
    </row>
    <row r="119" customFormat="false" ht="13.8" hidden="false" customHeight="false" outlineLevel="0" collapsed="false">
      <c r="A119" s="45" t="s">
        <v>37</v>
      </c>
      <c r="B119" s="46" t="s">
        <v>106</v>
      </c>
      <c r="C119" s="46"/>
      <c r="D119" s="49"/>
      <c r="E119" s="48" t="n">
        <v>0</v>
      </c>
      <c r="F119" s="0"/>
      <c r="G119" s="0"/>
      <c r="K119" s="50"/>
    </row>
    <row r="120" customFormat="false" ht="13.8" hidden="false" customHeight="false" outlineLevel="0" collapsed="false">
      <c r="A120" s="45" t="s">
        <v>39</v>
      </c>
      <c r="B120" s="46" t="s">
        <v>107</v>
      </c>
      <c r="C120" s="46"/>
      <c r="D120" s="49"/>
      <c r="E120" s="48" t="n">
        <v>0</v>
      </c>
      <c r="F120" s="0"/>
      <c r="G120" s="0"/>
      <c r="K120" s="50"/>
    </row>
    <row r="121" customFormat="false" ht="13.8" hidden="false" customHeight="false" outlineLevel="0" collapsed="false">
      <c r="A121" s="45" t="s">
        <v>41</v>
      </c>
      <c r="B121" s="46" t="s">
        <v>108</v>
      </c>
      <c r="C121" s="46"/>
      <c r="D121" s="49"/>
      <c r="E121" s="48" t="n">
        <v>0</v>
      </c>
      <c r="F121" s="0"/>
      <c r="G121" s="0"/>
      <c r="K121" s="50"/>
    </row>
    <row r="122" customFormat="false" ht="13.8" hidden="false" customHeight="false" outlineLevel="0" collapsed="false">
      <c r="A122" s="53"/>
      <c r="B122" s="42" t="s">
        <v>109</v>
      </c>
      <c r="C122" s="42"/>
      <c r="D122" s="51"/>
      <c r="E122" s="52" t="n">
        <f aca="false">SUM(E118:E121)</f>
        <v>0</v>
      </c>
      <c r="F122" s="0"/>
      <c r="G122" s="0"/>
      <c r="K122" s="50"/>
    </row>
    <row r="123" customFormat="false" ht="12.8" hidden="false" customHeight="false" outlineLevel="0" collapsed="false">
      <c r="A123" s="0"/>
      <c r="B123" s="0"/>
      <c r="C123" s="0"/>
      <c r="D123" s="0"/>
      <c r="E123" s="0"/>
      <c r="F123" s="0"/>
      <c r="G123" s="0"/>
      <c r="K123" s="50"/>
      <c r="L123" s="50"/>
    </row>
    <row r="124" customFormat="false" ht="13.8" hidden="false" customHeight="false" outlineLevel="0" collapsed="false">
      <c r="A124" s="7"/>
      <c r="B124" s="1" t="s">
        <v>110</v>
      </c>
      <c r="D124" s="8"/>
      <c r="F124" s="0"/>
      <c r="G124" s="0"/>
      <c r="L124" s="50"/>
    </row>
    <row r="125" customFormat="false" ht="14.15" hidden="false" customHeight="false" outlineLevel="0" collapsed="false">
      <c r="A125" s="78" t="n">
        <v>6</v>
      </c>
      <c r="B125" s="42" t="s">
        <v>111</v>
      </c>
      <c r="C125" s="42"/>
      <c r="D125" s="43" t="s">
        <v>33</v>
      </c>
      <c r="E125" s="44" t="s">
        <v>34</v>
      </c>
      <c r="F125" s="0"/>
      <c r="G125" s="0"/>
    </row>
    <row r="126" customFormat="false" ht="13.8" hidden="false" customHeight="false" outlineLevel="0" collapsed="false">
      <c r="A126" s="45" t="s">
        <v>35</v>
      </c>
      <c r="B126" s="46" t="s">
        <v>112</v>
      </c>
      <c r="C126" s="46"/>
      <c r="D126" s="49"/>
      <c r="E126" s="48" t="n">
        <f aca="false">(E46+E82+E92+E114+E122)*E127</f>
        <v>0</v>
      </c>
      <c r="F126" s="0"/>
      <c r="G126" s="0"/>
    </row>
    <row r="127" s="84" customFormat="true" ht="13.8" hidden="false" customHeight="false" outlineLevel="0" collapsed="false">
      <c r="A127" s="82" t="s">
        <v>113</v>
      </c>
      <c r="B127" s="83" t="s">
        <v>114</v>
      </c>
      <c r="C127" s="83"/>
      <c r="D127" s="49"/>
      <c r="E127" s="60" t="n">
        <v>0</v>
      </c>
      <c r="F127" s="0"/>
      <c r="G127" s="0"/>
      <c r="H127" s="0"/>
      <c r="AMJ127" s="0"/>
    </row>
    <row r="128" customFormat="false" ht="13.8" hidden="false" customHeight="false" outlineLevel="0" collapsed="false">
      <c r="A128" s="45" t="s">
        <v>37</v>
      </c>
      <c r="B128" s="46" t="s">
        <v>115</v>
      </c>
      <c r="C128" s="46"/>
      <c r="D128" s="49"/>
      <c r="E128" s="48" t="n">
        <f aca="false">(E46+E82+E92+E114+E122+E126)*E129</f>
        <v>0</v>
      </c>
      <c r="F128" s="0"/>
      <c r="G128" s="0"/>
    </row>
    <row r="129" customFormat="false" ht="13.8" hidden="false" customHeight="false" outlineLevel="0" collapsed="false">
      <c r="A129" s="45" t="s">
        <v>116</v>
      </c>
      <c r="B129" s="46" t="s">
        <v>117</v>
      </c>
      <c r="C129" s="46"/>
      <c r="D129" s="49"/>
      <c r="E129" s="60" t="n">
        <v>0</v>
      </c>
      <c r="F129" s="0"/>
      <c r="G129" s="0"/>
      <c r="J129" s="84"/>
    </row>
    <row r="130" customFormat="false" ht="13.8" hidden="false" customHeight="false" outlineLevel="0" collapsed="false">
      <c r="A130" s="45" t="s">
        <v>39</v>
      </c>
      <c r="B130" s="46" t="s">
        <v>118</v>
      </c>
      <c r="C130" s="46"/>
      <c r="D130" s="49" t="n">
        <f aca="false">SUM(D131:D133)</f>
        <v>0.0715</v>
      </c>
      <c r="E130" s="48" t="n">
        <f aca="false">SUM(E131:E133)</f>
        <v>1.03957996768982</v>
      </c>
      <c r="F130" s="0"/>
      <c r="G130" s="0"/>
    </row>
    <row r="131" customFormat="false" ht="13.8" hidden="false" customHeight="false" outlineLevel="0" collapsed="false">
      <c r="A131" s="45" t="s">
        <v>119</v>
      </c>
      <c r="B131" s="46" t="s">
        <v>120</v>
      </c>
      <c r="C131" s="46"/>
      <c r="D131" s="49" t="n">
        <v>0.0365</v>
      </c>
      <c r="E131" s="48" t="n">
        <f aca="false">((E46+E82+E92+E114+E122+E126+E128)/(1-D130))*D131</f>
        <v>0.530694668820679</v>
      </c>
      <c r="F131" s="0"/>
      <c r="G131" s="0"/>
    </row>
    <row r="132" customFormat="false" ht="13.8" hidden="false" customHeight="false" outlineLevel="0" collapsed="false">
      <c r="A132" s="45" t="s">
        <v>121</v>
      </c>
      <c r="B132" s="46" t="s">
        <v>122</v>
      </c>
      <c r="C132" s="46"/>
      <c r="D132" s="49" t="n">
        <v>0</v>
      </c>
      <c r="E132" s="48" t="n">
        <f aca="false">(E46+E82+E92+E114+E122+E126+E128)*D132</f>
        <v>0</v>
      </c>
      <c r="F132" s="0"/>
      <c r="G132" s="0"/>
    </row>
    <row r="133" customFormat="false" ht="13.8" hidden="false" customHeight="false" outlineLevel="0" collapsed="false">
      <c r="A133" s="45" t="s">
        <v>123</v>
      </c>
      <c r="B133" s="46" t="s">
        <v>124</v>
      </c>
      <c r="C133" s="46"/>
      <c r="D133" s="49" t="n">
        <v>0.035</v>
      </c>
      <c r="E133" s="48" t="n">
        <f aca="false">((E46+E82+E92+E114+E122+E126+E128)/(1-D130))*D133</f>
        <v>0.508885298869144</v>
      </c>
      <c r="F133" s="0"/>
      <c r="G133" s="0"/>
    </row>
    <row r="134" customFormat="false" ht="14.15" hidden="false" customHeight="false" outlineLevel="0" collapsed="false">
      <c r="A134" s="41"/>
      <c r="B134" s="42" t="s">
        <v>47</v>
      </c>
      <c r="C134" s="42"/>
      <c r="D134" s="85" t="n">
        <f aca="false">SUM(D124:D133)</f>
        <v>0.143</v>
      </c>
      <c r="E134" s="86" t="n">
        <f aca="false">E130+E128+E126</f>
        <v>1.03957996768982</v>
      </c>
      <c r="F134" s="0"/>
      <c r="G134" s="0"/>
    </row>
    <row r="135" customFormat="false" ht="12.8" hidden="false" customHeight="false" outlineLevel="0" collapsed="false">
      <c r="A135" s="0"/>
      <c r="B135" s="0"/>
      <c r="C135" s="0"/>
      <c r="D135" s="0"/>
      <c r="E135" s="0"/>
      <c r="F135" s="0"/>
      <c r="G135" s="0"/>
    </row>
    <row r="136" customFormat="false" ht="13.8" hidden="false" customHeight="false" outlineLevel="0" collapsed="false">
      <c r="A136" s="87" t="s">
        <v>125</v>
      </c>
      <c r="B136" s="87"/>
      <c r="C136" s="87"/>
      <c r="D136" s="87"/>
      <c r="E136" s="87"/>
      <c r="F136" s="0"/>
      <c r="G136" s="0"/>
    </row>
    <row r="137" customFormat="false" ht="13.8" hidden="false" customHeight="false" outlineLevel="0" collapsed="false">
      <c r="A137" s="7"/>
      <c r="B137" s="88"/>
      <c r="C137" s="88"/>
      <c r="D137" s="88"/>
      <c r="E137" s="8"/>
      <c r="F137" s="0"/>
      <c r="G137" s="0"/>
    </row>
    <row r="138" customFormat="false" ht="14.15" hidden="false" customHeight="false" outlineLevel="0" collapsed="false">
      <c r="A138" s="89"/>
      <c r="B138" s="42" t="s">
        <v>126</v>
      </c>
      <c r="C138" s="42"/>
      <c r="D138" s="78"/>
      <c r="E138" s="43" t="s">
        <v>127</v>
      </c>
      <c r="F138" s="0"/>
      <c r="G138" s="0"/>
    </row>
    <row r="139" customFormat="false" ht="14.15" hidden="false" customHeight="false" outlineLevel="0" collapsed="false">
      <c r="A139" s="90" t="s">
        <v>35</v>
      </c>
      <c r="B139" s="46" t="s">
        <v>31</v>
      </c>
      <c r="C139" s="46"/>
      <c r="D139" s="91"/>
      <c r="E139" s="48" t="n">
        <f aca="false">E46</f>
        <v>0</v>
      </c>
      <c r="F139" s="0"/>
      <c r="G139" s="0"/>
    </row>
    <row r="140" customFormat="false" ht="14.15" hidden="false" customHeight="false" outlineLevel="0" collapsed="false">
      <c r="A140" s="90" t="s">
        <v>37</v>
      </c>
      <c r="B140" s="46" t="s">
        <v>48</v>
      </c>
      <c r="C140" s="46"/>
      <c r="D140" s="91"/>
      <c r="E140" s="48" t="n">
        <f aca="false">E82</f>
        <v>13.5</v>
      </c>
      <c r="F140" s="0"/>
      <c r="G140" s="0"/>
    </row>
    <row r="141" customFormat="false" ht="14.15" hidden="false" customHeight="false" outlineLevel="0" collapsed="false">
      <c r="A141" s="90" t="s">
        <v>39</v>
      </c>
      <c r="B141" s="46" t="s">
        <v>78</v>
      </c>
      <c r="C141" s="46"/>
      <c r="D141" s="91"/>
      <c r="E141" s="48" t="n">
        <f aca="false">E92</f>
        <v>0</v>
      </c>
      <c r="F141" s="0"/>
      <c r="G141" s="0"/>
    </row>
    <row r="142" customFormat="false" ht="14.15" hidden="false" customHeight="false" outlineLevel="0" collapsed="false">
      <c r="A142" s="90" t="s">
        <v>41</v>
      </c>
      <c r="B142" s="46" t="s">
        <v>86</v>
      </c>
      <c r="C142" s="46"/>
      <c r="D142" s="91"/>
      <c r="E142" s="48" t="n">
        <f aca="false">E114</f>
        <v>0</v>
      </c>
      <c r="F142" s="0"/>
      <c r="G142" s="0"/>
    </row>
    <row r="143" customFormat="false" ht="14.15" hidden="false" customHeight="false" outlineLevel="0" collapsed="false">
      <c r="A143" s="90" t="s">
        <v>43</v>
      </c>
      <c r="B143" s="46" t="s">
        <v>103</v>
      </c>
      <c r="C143" s="46"/>
      <c r="D143" s="91"/>
      <c r="E143" s="48" t="n">
        <f aca="false">E122</f>
        <v>0</v>
      </c>
      <c r="F143" s="0"/>
      <c r="G143" s="0"/>
    </row>
    <row r="144" customFormat="false" ht="13.8" hidden="false" customHeight="false" outlineLevel="0" collapsed="false">
      <c r="A144" s="42" t="s">
        <v>128</v>
      </c>
      <c r="B144" s="42"/>
      <c r="C144" s="42"/>
      <c r="D144" s="92"/>
      <c r="E144" s="77" t="n">
        <f aca="false">SUM(E139:E143)</f>
        <v>13.5</v>
      </c>
      <c r="F144" s="0"/>
      <c r="G144" s="0"/>
    </row>
    <row r="145" customFormat="false" ht="14.15" hidden="false" customHeight="false" outlineLevel="0" collapsed="false">
      <c r="A145" s="90" t="s">
        <v>45</v>
      </c>
      <c r="B145" s="46" t="s">
        <v>110</v>
      </c>
      <c r="C145" s="46"/>
      <c r="D145" s="91"/>
      <c r="E145" s="48" t="n">
        <f aca="false">E134</f>
        <v>1.03957996768982</v>
      </c>
      <c r="F145" s="0"/>
      <c r="G145" s="0"/>
    </row>
    <row r="146" customFormat="false" ht="13.8" hidden="false" customHeight="false" outlineLevel="0" collapsed="false">
      <c r="A146" s="42" t="s">
        <v>129</v>
      </c>
      <c r="B146" s="42"/>
      <c r="C146" s="42"/>
      <c r="D146" s="92"/>
      <c r="E146" s="77" t="n">
        <f aca="false">SUM(E144:E145)</f>
        <v>14.5395799676898</v>
      </c>
      <c r="F146" s="0"/>
      <c r="G146" s="0"/>
    </row>
    <row r="147" customFormat="false" ht="13.8" hidden="false" customHeight="false" outlineLevel="0" collapsed="false">
      <c r="A147" s="7"/>
      <c r="E147" s="8"/>
    </row>
    <row r="148" customFormat="false" ht="13.8" hidden="false" customHeight="false" outlineLevel="0" collapsed="false">
      <c r="A148" s="93" t="s">
        <v>130</v>
      </c>
      <c r="B148" s="93"/>
      <c r="C148" s="93"/>
      <c r="D148" s="93"/>
      <c r="E148" s="93"/>
      <c r="F148" s="94"/>
      <c r="G148" s="94"/>
    </row>
    <row r="149" customFormat="false" ht="13.8" hidden="false" customHeight="false" outlineLevel="0" collapsed="false">
      <c r="A149" s="7"/>
      <c r="E149" s="8"/>
    </row>
    <row r="150" customFormat="false" ht="26.85" hidden="false" customHeight="false" outlineLevel="0" collapsed="false">
      <c r="A150" s="95" t="s">
        <v>23</v>
      </c>
      <c r="B150" s="34" t="s">
        <v>131</v>
      </c>
      <c r="C150" s="95" t="s">
        <v>132</v>
      </c>
      <c r="D150" s="95" t="s">
        <v>133</v>
      </c>
      <c r="E150" s="95" t="s">
        <v>134</v>
      </c>
      <c r="F150" s="0"/>
      <c r="G150" s="0"/>
    </row>
    <row r="151" customFormat="false" ht="13.8" hidden="false" customHeight="false" outlineLevel="0" collapsed="false">
      <c r="A151" s="96" t="n">
        <v>1</v>
      </c>
      <c r="B151" s="97" t="n">
        <f aca="false">E146</f>
        <v>14.5395799676898</v>
      </c>
      <c r="C151" s="98" t="n">
        <v>1</v>
      </c>
      <c r="D151" s="99" t="n">
        <f aca="false">E146*C151</f>
        <v>14.5395799676898</v>
      </c>
      <c r="E151" s="99" t="n">
        <f aca="false">D151*12</f>
        <v>174.474959612278</v>
      </c>
      <c r="F151" s="0"/>
      <c r="G151" s="0"/>
    </row>
    <row r="152" customFormat="false" ht="13.8" hidden="false" customHeight="false" outlineLevel="0" collapsed="false">
      <c r="A152" s="41"/>
      <c r="B152" s="51" t="s">
        <v>135</v>
      </c>
      <c r="C152" s="86"/>
      <c r="D152" s="86" t="n">
        <f aca="false">SUM(D151:D151)</f>
        <v>14.5395799676898</v>
      </c>
      <c r="E152" s="100" t="n">
        <f aca="false">SUM(E151:E151)</f>
        <v>174.474959612278</v>
      </c>
      <c r="F152" s="0"/>
      <c r="G152" s="0"/>
    </row>
  </sheetData>
  <mergeCells count="5">
    <mergeCell ref="A1:E9"/>
    <mergeCell ref="A10:E10"/>
    <mergeCell ref="B88:C88"/>
    <mergeCell ref="A136:E136"/>
    <mergeCell ref="A148:E14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3645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2015-03-18T09:51:19Z</dcterms:created>
  <dc:creator/>
  <dc:description/>
  <dc:language>pt-BR</dc:language>
  <cp:lastModifiedBy/>
  <cp:lastPrinted>2022-04-01T10:55:55Z</cp:lastPrinted>
  <dcterms:modified xsi:type="dcterms:W3CDTF">2022-11-08T13:38:35Z</dcterms:modified>
  <cp:revision>234</cp:revision>
  <dc:subject/>
  <dc:title/>
</cp:coreProperties>
</file>