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drawings/vmlDrawing3.vml" ContentType="application/vnd.openxmlformats-officedocument.vmlDrawing"/>
  <Override PartName="/xl/comments4.xml" ContentType="application/vnd.openxmlformats-officedocument.spreadsheetml.comment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Quadro resumo " sheetId="1" state="visible" r:id="rId2"/>
    <sheet name="Cuidador 40h" sheetId="2" state="visible" r:id="rId3"/>
    <sheet name="Acomp. pedagógico superior 40h" sheetId="3" state="visible" r:id="rId4"/>
    <sheet name="Acomp. pedagógico superior 20h" sheetId="4" state="visible" r:id="rId5"/>
    <sheet name="Memória de cálculo" sheetId="5" state="visible" r:id="rId6"/>
    <sheet name="Tabela de EPI'S" sheetId="6" state="visible" r:id="rId7"/>
    <sheet name="Tabela de Uniformes" sheetId="7" state="visible" r:id="rId8"/>
    <sheet name="Tabela de ISS por Campus" sheetId="8" state="visible" r:id="rId9"/>
    <sheet name="Tabela Vale Transporte por Camp" sheetId="9" state="visible" r:id="rId10"/>
  </sheets>
  <definedNames>
    <definedName function="false" hidden="false" localSheetId="3" name="_xlnm.Print_Area" vbProcedure="false">'Acomp. pedagógico superior 20h'!$A$2:$D$152</definedName>
    <definedName function="false" hidden="false" localSheetId="2" name="_xlnm.Print_Area" vbProcedure="false">'Acomp. pedagógico superior 40h'!$A$2:$D$152</definedName>
    <definedName function="false" hidden="false" localSheetId="1" name="_xlnm.Print_Area" vbProcedure="false">'Cuidador 40h'!$A$2:$D$152</definedName>
    <definedName function="false" hidden="false" localSheetId="4" name="_xlnm.Print_Area" vbProcedure="false">'Memória de cálculo'!$B$3:$G$94</definedName>
    <definedName function="false" hidden="false" localSheetId="5" name="_xlnm.Print_Area" vbProcedure="false">'Tabela de EPI''S'!$A$2:$D$10</definedName>
    <definedName function="false" hidden="false" localSheetId="6" name="_xlnm.Print_Area" vbProcedure="false">'Tabela de Uniformes'!$A$2:$D$6</definedName>
    <definedName function="false" hidden="false" name="aREA1" vbProcedure="false">#REF!</definedName>
    <definedName function="false" hidden="false" name="area2" vbProcedure="false">#REF!</definedName>
    <definedName function="false" hidden="false" name="Area3" vbProcedure="false">#REF!</definedName>
    <definedName function="false" hidden="false" name="Area4" vbProcedure="false">#REF!</definedName>
    <definedName function="false" hidden="false" name="Area_2" vbProcedure="false">#REF!</definedName>
    <definedName function="false" hidden="false" name="CDCDCDCDC" vbProcedure="false">#REF!</definedName>
    <definedName function="false" hidden="false" name="CPMF" vbProcedure="false">#REF!</definedName>
    <definedName function="false" hidden="false" name="eaea" vbProcedure="false">#REF!</definedName>
    <definedName function="false" hidden="false" name="Excel_BuiltIn_Print_Area" vbProcedure="false">#REF!</definedName>
    <definedName function="false" hidden="false" name="Excel_BuiltIn_Print_Area_1" vbProcedure="false">#REF!</definedName>
    <definedName function="false" hidden="false" name="Excel_BuiltIn_Print_Area_10" vbProcedure="false">#REF!</definedName>
    <definedName function="false" hidden="false" name="Excel_BuiltIn_Print_Area_11" vbProcedure="false">#REF!</definedName>
    <definedName function="false" hidden="false" name="Excel_BuiltIn_Print_Area_12" vbProcedure="false">#REF!</definedName>
    <definedName function="false" hidden="false" name="Excel_BuiltIn_Print_Area_1_1" vbProcedure="false">#REF!</definedName>
    <definedName function="false" hidden="false" name="Excel_BuiltIn_Print_Area_1_1_1" vbProcedure="false">#REF!</definedName>
    <definedName function="false" hidden="false" name="Excel_BuiltIn_Print_Area_1_1_1_1" vbProcedure="false">#REF!</definedName>
    <definedName function="false" hidden="false" name="Excel_BuiltIn_Print_Area_1_1_2" vbProcedure="false">#REF!</definedName>
    <definedName function="false" hidden="false" name="Excel_BuiltIn_Print_Area_1_1_4" vbProcedure="false">#REF!</definedName>
    <definedName function="false" hidden="false" name="Excel_BuiltIn_Print_Area_2" vbProcedure="false">#REF!</definedName>
    <definedName function="false" hidden="false" name="Excel_BuiltIn_Print_Area_2_1" vbProcedure="false">#REF!</definedName>
    <definedName function="false" hidden="false" name="Excel_BuiltIn_Print_Area_2_1_1" vbProcedure="false">#REF!</definedName>
    <definedName function="false" hidden="false" name="Excel_BuiltIn_Print_Area_3_1" vbProcedure="false">#REF!</definedName>
    <definedName function="false" hidden="false" name="Excel_BuiltIn_Print_Area_5_1" vbProcedure="false">#REF!</definedName>
    <definedName function="false" hidden="false" name="Excel_BuiltIn_Print_Area_5_1_2" vbProcedure="false">#REF!</definedName>
    <definedName function="false" hidden="false" name="Excel_BuiltIn_Print_Area_5_1_4" vbProcedure="false">#REF!</definedName>
    <definedName function="false" hidden="false" name="Excel_BuiltIn_Print_Area_9" vbProcedure="false">#REF!</definedName>
    <definedName function="false" hidden="false" name="Excel_um" vbProcedure="false">#REF!</definedName>
    <definedName function="false" hidden="false" name="fdf" vbProcedure="false">#REF!</definedName>
    <definedName function="false" hidden="false" name="Pintor" vbProcedure="false">#REF!</definedName>
    <definedName function="false" hidden="false" name="Pintor1" vbProcedure="false">#REF!</definedName>
    <definedName function="false" hidden="false" name="QWQWQ" vbProcedure="false">#REF!</definedName>
    <definedName function="false" hidden="false" name="QWQWQW" vbProcedure="false">#REF!</definedName>
    <definedName function="false" hidden="false" name="SS" vbProcedure="false">#REF!</definedName>
    <definedName function="false" hidden="false" name="um" vbProcedure="false">#REF!</definedName>
    <definedName function="false" hidden="false" name="w" vbProcedure="false">#REF!</definedName>
    <definedName function="false" hidden="false" name="_10Excel_BuiltIn_Print_Area_4_1" vbProcedure="false">#REF!</definedName>
    <definedName function="false" hidden="false" name="_13Excel_BuiltIn_Print_Area_5_1" vbProcedure="false">#REF!</definedName>
    <definedName function="false" hidden="false" name="_14Excel_BuiltIn_Print_Area_5_1_1" vbProcedure="false">#REF!</definedName>
    <definedName function="false" hidden="false" name="_16Excel_BuiltIn_Print_Area_7_1" vbProcedure="false">#REF!</definedName>
    <definedName function="false" hidden="false" name="_17Excel_BuiltIn_Print_Area_9_1" vbProcedure="false">#REF!</definedName>
    <definedName function="false" hidden="false" name="_1Excel_BuiltIn_Print_Area_1_1" vbProcedure="false">#REF!</definedName>
    <definedName function="false" hidden="false" name="_1Excel_BuiltIn_Print_Area_2_1" vbProcedure="false">#REF!</definedName>
    <definedName function="false" hidden="false" name="_2Excel_BuiltIn_Print_Area_1_1_1" vbProcedure="false">#REF!</definedName>
    <definedName function="false" hidden="false" name="_2Excel_BuiltIn_Print_Area_3_1" vbProcedure="false">#REF!</definedName>
    <definedName function="false" hidden="false" name="_4Excel_BuiltIn_Print_Area_2_1" vbProcedure="false">#REF!</definedName>
    <definedName function="false" hidden="false" name="_5Excel_BuiltIn_Print_Area_2_1_1" vbProcedure="false">#REF!</definedName>
    <definedName function="false" hidden="false" name="_6Excel_BuiltIn_Print_Area_2_1_1_1" vbProcedure="false">#REF!</definedName>
    <definedName function="false" hidden="false" name="_7Excel_BuiltIn_Print_Area_3_1" vbProcedure="false">#REF!</definedName>
    <definedName function="false" hidden="false" name="_8Excel_BuiltIn_Print_Area_3_1_1" vbProcedure="false">#REF!</definedName>
    <definedName function="false" hidden="false" localSheetId="1" name="Excel_BuiltIn_Print_Area_1" vbProcedure="false">#REF!</definedName>
    <definedName function="false" hidden="false" localSheetId="1" name="Excel_BuiltIn_Print_Area_1_1" vbProcedure="false">#REF!</definedName>
    <definedName function="false" hidden="false" localSheetId="1" name="_1Excel_BuiltIn_Print_Area_1_1" vbProcedure="false">#REF!</definedName>
    <definedName function="false" hidden="false" localSheetId="2" name="aREA1" vbProcedure="false">#REF!</definedName>
    <definedName function="false" hidden="false" localSheetId="2" name="area2" vbProcedure="false">#REF!</definedName>
    <definedName function="false" hidden="false" localSheetId="2" name="Area3" vbProcedure="false">#REF!</definedName>
    <definedName function="false" hidden="false" localSheetId="2" name="Area4" vbProcedure="false">#REF!</definedName>
    <definedName function="false" hidden="false" localSheetId="2" name="Area_2" vbProcedure="false">#REF!</definedName>
    <definedName function="false" hidden="false" localSheetId="2" name="CDCDCDCDC" vbProcedure="false">#REF!</definedName>
    <definedName function="false" hidden="false" localSheetId="2" name="CPMF" vbProcedure="false">#REF!</definedName>
    <definedName function="false" hidden="false" localSheetId="2" name="eaea" vbProcedure="false">#REF!</definedName>
    <definedName function="false" hidden="false" localSheetId="2" name="Excel_BuiltIn_Print_Area" vbProcedure="false">#REF!</definedName>
    <definedName function="false" hidden="false" localSheetId="2" name="Excel_BuiltIn_Print_Area_1" vbProcedure="false">#REF!</definedName>
    <definedName function="false" hidden="false" localSheetId="2" name="Excel_BuiltIn_Print_Area_10" vbProcedure="false">#REF!</definedName>
    <definedName function="false" hidden="false" localSheetId="2" name="Excel_BuiltIn_Print_Area_11" vbProcedure="false">#REF!</definedName>
    <definedName function="false" hidden="false" localSheetId="2" name="Excel_BuiltIn_Print_Area_12" vbProcedure="false">#REF!</definedName>
    <definedName function="false" hidden="false" localSheetId="2" name="Excel_BuiltIn_Print_Area_1_1" vbProcedure="false">#REF!</definedName>
    <definedName function="false" hidden="false" localSheetId="2" name="Excel_BuiltIn_Print_Area_1_1_1" vbProcedure="false">#REF!</definedName>
    <definedName function="false" hidden="false" localSheetId="2" name="Excel_BuiltIn_Print_Area_1_1_1_1" vbProcedure="false">#REF!</definedName>
    <definedName function="false" hidden="false" localSheetId="2" name="Excel_BuiltIn_Print_Area_1_1_2" vbProcedure="false">#REF!</definedName>
    <definedName function="false" hidden="false" localSheetId="2" name="Excel_BuiltIn_Print_Area_1_1_4" vbProcedure="false">#REF!</definedName>
    <definedName function="false" hidden="false" localSheetId="2" name="Excel_BuiltIn_Print_Area_2" vbProcedure="false">#REF!</definedName>
    <definedName function="false" hidden="false" localSheetId="2" name="Excel_BuiltIn_Print_Area_2_1" vbProcedure="false">#REF!</definedName>
    <definedName function="false" hidden="false" localSheetId="2" name="Excel_BuiltIn_Print_Area_2_1_1" vbProcedure="false">#REF!</definedName>
    <definedName function="false" hidden="false" localSheetId="2" name="Excel_BuiltIn_Print_Area_3_1" vbProcedure="false">#REF!</definedName>
    <definedName function="false" hidden="false" localSheetId="2" name="Excel_BuiltIn_Print_Area_5_1" vbProcedure="false">#REF!</definedName>
    <definedName function="false" hidden="false" localSheetId="2" name="Excel_BuiltIn_Print_Area_5_1_2" vbProcedure="false">#REF!</definedName>
    <definedName function="false" hidden="false" localSheetId="2" name="Excel_BuiltIn_Print_Area_5_1_4" vbProcedure="false">#REF!</definedName>
    <definedName function="false" hidden="false" localSheetId="2" name="Excel_BuiltIn_Print_Area_9" vbProcedure="false">#REF!</definedName>
    <definedName function="false" hidden="false" localSheetId="2" name="Excel_um" vbProcedure="false">#REF!</definedName>
    <definedName function="false" hidden="false" localSheetId="2" name="fdf" vbProcedure="false">#REF!</definedName>
    <definedName function="false" hidden="false" localSheetId="2" name="Pintor" vbProcedure="false">#REF!</definedName>
    <definedName function="false" hidden="false" localSheetId="2" name="Pintor1" vbProcedure="false">#REF!</definedName>
    <definedName function="false" hidden="false" localSheetId="2" name="QWQWQ" vbProcedure="false">#REF!</definedName>
    <definedName function="false" hidden="false" localSheetId="2" name="QWQWQW" vbProcedure="false">#REF!</definedName>
    <definedName function="false" hidden="false" localSheetId="2" name="SS" vbProcedure="false">#REF!</definedName>
    <definedName function="false" hidden="false" localSheetId="2" name="um" vbProcedure="false">#REF!</definedName>
    <definedName function="false" hidden="false" localSheetId="2" name="w" vbProcedure="false">#REF!</definedName>
    <definedName function="false" hidden="false" localSheetId="2" name="_10Excel_BuiltIn_Print_Area_4_1" vbProcedure="false">#REF!</definedName>
    <definedName function="false" hidden="false" localSheetId="2" name="_13Excel_BuiltIn_Print_Area_5_1" vbProcedure="false">#REF!</definedName>
    <definedName function="false" hidden="false" localSheetId="2" name="_14Excel_BuiltIn_Print_Area_5_1_1" vbProcedure="false">#REF!</definedName>
    <definedName function="false" hidden="false" localSheetId="2" name="_16Excel_BuiltIn_Print_Area_7_1" vbProcedure="false">#REF!</definedName>
    <definedName function="false" hidden="false" localSheetId="2" name="_17Excel_BuiltIn_Print_Area_9_1" vbProcedure="false">#REF!</definedName>
    <definedName function="false" hidden="false" localSheetId="2" name="_1Excel_BuiltIn_Print_Area_1_1" vbProcedure="false">#REF!</definedName>
    <definedName function="false" hidden="false" localSheetId="2" name="_1Excel_BuiltIn_Print_Area_2_1" vbProcedure="false">#REF!</definedName>
    <definedName function="false" hidden="false" localSheetId="2" name="_2Excel_BuiltIn_Print_Area_1_1_1" vbProcedure="false">#REF!</definedName>
    <definedName function="false" hidden="false" localSheetId="2" name="_2Excel_BuiltIn_Print_Area_3_1" vbProcedure="false">#REF!</definedName>
    <definedName function="false" hidden="false" localSheetId="2" name="_4Excel_BuiltIn_Print_Area_2_1" vbProcedure="false">#REF!</definedName>
    <definedName function="false" hidden="false" localSheetId="2" name="_5Excel_BuiltIn_Print_Area_2_1_1" vbProcedure="false">#REF!</definedName>
    <definedName function="false" hidden="false" localSheetId="2" name="_6Excel_BuiltIn_Print_Area_2_1_1_1" vbProcedure="false">#REF!</definedName>
    <definedName function="false" hidden="false" localSheetId="2" name="_7Excel_BuiltIn_Print_Area_3_1" vbProcedure="false">#REF!</definedName>
    <definedName function="false" hidden="false" localSheetId="2" name="_8Excel_BuiltIn_Print_Area_3_1_1" vbProcedure="false">#REF!</definedName>
    <definedName function="false" hidden="false" localSheetId="3" name="aREA1" vbProcedure="false">#REF!</definedName>
    <definedName function="false" hidden="false" localSheetId="3" name="area2" vbProcedure="false">#REF!</definedName>
    <definedName function="false" hidden="false" localSheetId="3" name="Area3" vbProcedure="false">#REF!</definedName>
    <definedName function="false" hidden="false" localSheetId="3" name="Area4" vbProcedure="false">#REF!</definedName>
    <definedName function="false" hidden="false" localSheetId="3" name="Area_2" vbProcedure="false">#REF!</definedName>
    <definedName function="false" hidden="false" localSheetId="3" name="CDCDCDCDC" vbProcedure="false">#REF!</definedName>
    <definedName function="false" hidden="false" localSheetId="3" name="CPMF" vbProcedure="false">#REF!</definedName>
    <definedName function="false" hidden="false" localSheetId="3" name="eaea" vbProcedure="false">#REF!</definedName>
    <definedName function="false" hidden="false" localSheetId="3" name="Excel_BuiltIn_Print_Area" vbProcedure="false">#REF!</definedName>
    <definedName function="false" hidden="false" localSheetId="3" name="Excel_BuiltIn_Print_Area_1" vbProcedure="false">#REF!</definedName>
    <definedName function="false" hidden="false" localSheetId="3" name="Excel_BuiltIn_Print_Area_10" vbProcedure="false">#REF!</definedName>
    <definedName function="false" hidden="false" localSheetId="3" name="Excel_BuiltIn_Print_Area_11" vbProcedure="false">#REF!</definedName>
    <definedName function="false" hidden="false" localSheetId="3" name="Excel_BuiltIn_Print_Area_12" vbProcedure="false">#REF!</definedName>
    <definedName function="false" hidden="false" localSheetId="3" name="Excel_BuiltIn_Print_Area_1_1" vbProcedure="false">#REF!</definedName>
    <definedName function="false" hidden="false" localSheetId="3" name="Excel_BuiltIn_Print_Area_1_1_1" vbProcedure="false">#REF!</definedName>
    <definedName function="false" hidden="false" localSheetId="3" name="Excel_BuiltIn_Print_Area_1_1_1_1" vbProcedure="false">#REF!</definedName>
    <definedName function="false" hidden="false" localSheetId="3" name="Excel_BuiltIn_Print_Area_1_1_2" vbProcedure="false">#REF!</definedName>
    <definedName function="false" hidden="false" localSheetId="3" name="Excel_BuiltIn_Print_Area_1_1_4" vbProcedure="false">#REF!</definedName>
    <definedName function="false" hidden="false" localSheetId="3" name="Excel_BuiltIn_Print_Area_2" vbProcedure="false">#REF!</definedName>
    <definedName function="false" hidden="false" localSheetId="3" name="Excel_BuiltIn_Print_Area_2_1" vbProcedure="false">#REF!</definedName>
    <definedName function="false" hidden="false" localSheetId="3" name="Excel_BuiltIn_Print_Area_2_1_1" vbProcedure="false">#REF!</definedName>
    <definedName function="false" hidden="false" localSheetId="3" name="Excel_BuiltIn_Print_Area_3_1" vbProcedure="false">#REF!</definedName>
    <definedName function="false" hidden="false" localSheetId="3" name="Excel_BuiltIn_Print_Area_5_1" vbProcedure="false">#REF!</definedName>
    <definedName function="false" hidden="false" localSheetId="3" name="Excel_BuiltIn_Print_Area_5_1_2" vbProcedure="false">#REF!</definedName>
    <definedName function="false" hidden="false" localSheetId="3" name="Excel_BuiltIn_Print_Area_5_1_4" vbProcedure="false">#REF!</definedName>
    <definedName function="false" hidden="false" localSheetId="3" name="Excel_BuiltIn_Print_Area_9" vbProcedure="false">#REF!</definedName>
    <definedName function="false" hidden="false" localSheetId="3" name="Excel_um" vbProcedure="false">#REF!</definedName>
    <definedName function="false" hidden="false" localSheetId="3" name="fdf" vbProcedure="false">#REF!</definedName>
    <definedName function="false" hidden="false" localSheetId="3" name="Pintor" vbProcedure="false">#REF!</definedName>
    <definedName function="false" hidden="false" localSheetId="3" name="Pintor1" vbProcedure="false">#REF!</definedName>
    <definedName function="false" hidden="false" localSheetId="3" name="QWQWQ" vbProcedure="false">#REF!</definedName>
    <definedName function="false" hidden="false" localSheetId="3" name="QWQWQW" vbProcedure="false">#REF!</definedName>
    <definedName function="false" hidden="false" localSheetId="3" name="SS" vbProcedure="false">#REF!</definedName>
    <definedName function="false" hidden="false" localSheetId="3" name="um" vbProcedure="false">#REF!</definedName>
    <definedName function="false" hidden="false" localSheetId="3" name="w" vbProcedure="false">#REF!</definedName>
    <definedName function="false" hidden="false" localSheetId="3" name="_10Excel_BuiltIn_Print_Area_4_1" vbProcedure="false">#REF!</definedName>
    <definedName function="false" hidden="false" localSheetId="3" name="_13Excel_BuiltIn_Print_Area_5_1" vbProcedure="false">#REF!</definedName>
    <definedName function="false" hidden="false" localSheetId="3" name="_14Excel_BuiltIn_Print_Area_5_1_1" vbProcedure="false">#REF!</definedName>
    <definedName function="false" hidden="false" localSheetId="3" name="_16Excel_BuiltIn_Print_Area_7_1" vbProcedure="false">#REF!</definedName>
    <definedName function="false" hidden="false" localSheetId="3" name="_17Excel_BuiltIn_Print_Area_9_1" vbProcedure="false">#REF!</definedName>
    <definedName function="false" hidden="false" localSheetId="3" name="_1Excel_BuiltIn_Print_Area_1_1" vbProcedure="false">#REF!</definedName>
    <definedName function="false" hidden="false" localSheetId="3" name="_1Excel_BuiltIn_Print_Area_2_1" vbProcedure="false">#REF!</definedName>
    <definedName function="false" hidden="false" localSheetId="3" name="_2Excel_BuiltIn_Print_Area_1_1_1" vbProcedure="false">#REF!</definedName>
    <definedName function="false" hidden="false" localSheetId="3" name="_2Excel_BuiltIn_Print_Area_3_1" vbProcedure="false">#REF!</definedName>
    <definedName function="false" hidden="false" localSheetId="3" name="_4Excel_BuiltIn_Print_Area_2_1" vbProcedure="false">#REF!</definedName>
    <definedName function="false" hidden="false" localSheetId="3" name="_5Excel_BuiltIn_Print_Area_2_1_1" vbProcedure="false">#REF!</definedName>
    <definedName function="false" hidden="false" localSheetId="3" name="_6Excel_BuiltIn_Print_Area_2_1_1_1" vbProcedure="false">#REF!</definedName>
    <definedName function="false" hidden="false" localSheetId="3" name="_7Excel_BuiltIn_Print_Area_3_1" vbProcedure="false">#REF!</definedName>
    <definedName function="false" hidden="false" localSheetId="3" name="_8Excel_BuiltIn_Print_Area_3_1_1" vbProcedure="false">#REF!</definedName>
    <definedName function="false" hidden="false" localSheetId="4" name="aREA1" vbProcedure="false">#REF!</definedName>
    <definedName function="false" hidden="false" localSheetId="4" name="area2" vbProcedure="false">#REF!</definedName>
    <definedName function="false" hidden="false" localSheetId="4" name="Area3" vbProcedure="false">#REF!</definedName>
    <definedName function="false" hidden="false" localSheetId="4" name="Area4" vbProcedure="false">#REF!</definedName>
    <definedName function="false" hidden="false" localSheetId="4" name="Area_2" vbProcedure="false">#REF!</definedName>
    <definedName function="false" hidden="false" localSheetId="4" name="CDCDCDCDC" vbProcedure="false">#REF!</definedName>
    <definedName function="false" hidden="false" localSheetId="4" name="CPMF" vbProcedure="false">#REF!</definedName>
    <definedName function="false" hidden="false" localSheetId="4" name="eaea" vbProcedure="false">#REF!</definedName>
    <definedName function="false" hidden="false" localSheetId="4" name="Excel_BuiltIn_Print_Area" vbProcedure="false">#REF!</definedName>
    <definedName function="false" hidden="false" localSheetId="4" name="Excel_BuiltIn_Print_Area_1" vbProcedure="false">#REF!</definedName>
    <definedName function="false" hidden="false" localSheetId="4" name="Excel_BuiltIn_Print_Area_10" vbProcedure="false">#REF!</definedName>
    <definedName function="false" hidden="false" localSheetId="4" name="Excel_BuiltIn_Print_Area_11" vbProcedure="false">#REF!</definedName>
    <definedName function="false" hidden="false" localSheetId="4" name="Excel_BuiltIn_Print_Area_12" vbProcedure="false">#REF!</definedName>
    <definedName function="false" hidden="false" localSheetId="4" name="Excel_BuiltIn_Print_Area_1_1" vbProcedure="false">#REF!</definedName>
    <definedName function="false" hidden="false" localSheetId="4" name="Excel_BuiltIn_Print_Area_1_1_1" vbProcedure="false">#REF!</definedName>
    <definedName function="false" hidden="false" localSheetId="4" name="Excel_BuiltIn_Print_Area_1_1_1_1" vbProcedure="false">#REF!</definedName>
    <definedName function="false" hidden="false" localSheetId="4" name="Excel_BuiltIn_Print_Area_1_1_2" vbProcedure="false">#REF!</definedName>
    <definedName function="false" hidden="false" localSheetId="4" name="Excel_BuiltIn_Print_Area_1_1_4" vbProcedure="false">#REF!</definedName>
    <definedName function="false" hidden="false" localSheetId="4" name="Excel_BuiltIn_Print_Area_2" vbProcedure="false">#REF!</definedName>
    <definedName function="false" hidden="false" localSheetId="4" name="Excel_BuiltIn_Print_Area_2_1" vbProcedure="false">#REF!</definedName>
    <definedName function="false" hidden="false" localSheetId="4" name="Excel_BuiltIn_Print_Area_2_1_1" vbProcedure="false">#REF!</definedName>
    <definedName function="false" hidden="false" localSheetId="4" name="Excel_BuiltIn_Print_Area_3_1" vbProcedure="false">#REF!</definedName>
    <definedName function="false" hidden="false" localSheetId="4" name="Excel_BuiltIn_Print_Area_5_1" vbProcedure="false">#REF!</definedName>
    <definedName function="false" hidden="false" localSheetId="4" name="Excel_BuiltIn_Print_Area_5_1_2" vbProcedure="false">#REF!</definedName>
    <definedName function="false" hidden="false" localSheetId="4" name="Excel_BuiltIn_Print_Area_5_1_4" vbProcedure="false">#REF!</definedName>
    <definedName function="false" hidden="false" localSheetId="4" name="Excel_BuiltIn_Print_Area_9" vbProcedure="false">#REF!</definedName>
    <definedName function="false" hidden="false" localSheetId="4" name="Excel_um" vbProcedure="false">#REF!</definedName>
    <definedName function="false" hidden="false" localSheetId="4" name="fdf" vbProcedure="false">#REF!</definedName>
    <definedName function="false" hidden="false" localSheetId="4" name="Pintor" vbProcedure="false">#REF!</definedName>
    <definedName function="false" hidden="false" localSheetId="4" name="Pintor1" vbProcedure="false">#REF!</definedName>
    <definedName function="false" hidden="false" localSheetId="4" name="QWQWQ" vbProcedure="false">#REF!</definedName>
    <definedName function="false" hidden="false" localSheetId="4" name="QWQWQW" vbProcedure="false">#REF!</definedName>
    <definedName function="false" hidden="false" localSheetId="4" name="SS" vbProcedure="false">#REF!</definedName>
    <definedName function="false" hidden="false" localSheetId="4" name="um" vbProcedure="false">#REF!</definedName>
    <definedName function="false" hidden="false" localSheetId="4" name="w" vbProcedure="false">#REF!</definedName>
    <definedName function="false" hidden="false" localSheetId="4" name="_10Excel_BuiltIn_Print_Area_4_1" vbProcedure="false">#REF!</definedName>
    <definedName function="false" hidden="false" localSheetId="4" name="_13Excel_BuiltIn_Print_Area_5_1" vbProcedure="false">#REF!</definedName>
    <definedName function="false" hidden="false" localSheetId="4" name="_14Excel_BuiltIn_Print_Area_5_1_1" vbProcedure="false">#REF!</definedName>
    <definedName function="false" hidden="false" localSheetId="4" name="_16Excel_BuiltIn_Print_Area_7_1" vbProcedure="false">#REF!</definedName>
    <definedName function="false" hidden="false" localSheetId="4" name="_17Excel_BuiltIn_Print_Area_9_1" vbProcedure="false">#REF!</definedName>
    <definedName function="false" hidden="false" localSheetId="4" name="_1Excel_BuiltIn_Print_Area_1_1" vbProcedure="false">#REF!</definedName>
    <definedName function="false" hidden="false" localSheetId="4" name="_1Excel_BuiltIn_Print_Area_2_1" vbProcedure="false">#REF!</definedName>
    <definedName function="false" hidden="false" localSheetId="4" name="_2Excel_BuiltIn_Print_Area_1_1_1" vbProcedure="false">#REF!</definedName>
    <definedName function="false" hidden="false" localSheetId="4" name="_2Excel_BuiltIn_Print_Area_3_1" vbProcedure="false">#REF!</definedName>
    <definedName function="false" hidden="false" localSheetId="4" name="_4Excel_BuiltIn_Print_Area_2_1" vbProcedure="false">#REF!</definedName>
    <definedName function="false" hidden="false" localSheetId="4" name="_5Excel_BuiltIn_Print_Area_2_1_1" vbProcedure="false">#REF!</definedName>
    <definedName function="false" hidden="false" localSheetId="4" name="_6Excel_BuiltIn_Print_Area_2_1_1_1" vbProcedure="false">#REF!</definedName>
    <definedName function="false" hidden="false" localSheetId="4" name="_7Excel_BuiltIn_Print_Area_3_1" vbProcedure="false">#REF!</definedName>
    <definedName function="false" hidden="false" localSheetId="4" name="_8Excel_BuiltIn_Print_Area_3_1_1" vbProcedure="false">#REF!</definedName>
    <definedName function="false" hidden="false" localSheetId="5" name="aREA1" vbProcedure="false">#REF!</definedName>
    <definedName function="false" hidden="false" localSheetId="5" name="area2" vbProcedure="false">#REF!</definedName>
    <definedName function="false" hidden="false" localSheetId="5" name="Area3" vbProcedure="false">#REF!</definedName>
    <definedName function="false" hidden="false" localSheetId="5" name="Area4" vbProcedure="false">#REF!</definedName>
    <definedName function="false" hidden="false" localSheetId="5" name="Area_2" vbProcedure="false">#REF!</definedName>
    <definedName function="false" hidden="false" localSheetId="5" name="CDCDCDCDC" vbProcedure="false">#REF!</definedName>
    <definedName function="false" hidden="false" localSheetId="5" name="CPMF" vbProcedure="false">#REF!</definedName>
    <definedName function="false" hidden="false" localSheetId="5" name="eaea" vbProcedure="false">#REF!</definedName>
    <definedName function="false" hidden="false" localSheetId="5" name="Excel_BuiltIn_Print_Area" vbProcedure="false">#REF!</definedName>
    <definedName function="false" hidden="false" localSheetId="5" name="Excel_BuiltIn_Print_Area_1" vbProcedure="false">#REF!</definedName>
    <definedName function="false" hidden="false" localSheetId="5" name="Excel_BuiltIn_Print_Area_10" vbProcedure="false">#REF!</definedName>
    <definedName function="false" hidden="false" localSheetId="5" name="Excel_BuiltIn_Print_Area_11" vbProcedure="false">#REF!</definedName>
    <definedName function="false" hidden="false" localSheetId="5" name="Excel_BuiltIn_Print_Area_12" vbProcedure="false">#REF!</definedName>
    <definedName function="false" hidden="false" localSheetId="5" name="Excel_BuiltIn_Print_Area_1_1" vbProcedure="false">#REF!</definedName>
    <definedName function="false" hidden="false" localSheetId="5" name="Excel_BuiltIn_Print_Area_1_1_1" vbProcedure="false">#REF!</definedName>
    <definedName function="false" hidden="false" localSheetId="5" name="Excel_BuiltIn_Print_Area_1_1_1_1" vbProcedure="false">#REF!</definedName>
    <definedName function="false" hidden="false" localSheetId="5" name="Excel_BuiltIn_Print_Area_1_1_2" vbProcedure="false">#REF!</definedName>
    <definedName function="false" hidden="false" localSheetId="5" name="Excel_BuiltIn_Print_Area_1_1_4" vbProcedure="false">#REF!</definedName>
    <definedName function="false" hidden="false" localSheetId="5" name="Excel_BuiltIn_Print_Area_2" vbProcedure="false">#REF!</definedName>
    <definedName function="false" hidden="false" localSheetId="5" name="Excel_BuiltIn_Print_Area_2_1" vbProcedure="false">#REF!</definedName>
    <definedName function="false" hidden="false" localSheetId="5" name="Excel_BuiltIn_Print_Area_2_1_1" vbProcedure="false">#REF!</definedName>
    <definedName function="false" hidden="false" localSheetId="5" name="Excel_BuiltIn_Print_Area_3_1" vbProcedure="false">#REF!</definedName>
    <definedName function="false" hidden="false" localSheetId="5" name="Excel_BuiltIn_Print_Area_5_1" vbProcedure="false">#REF!</definedName>
    <definedName function="false" hidden="false" localSheetId="5" name="Excel_BuiltIn_Print_Area_5_1_2" vbProcedure="false">#REF!</definedName>
    <definedName function="false" hidden="false" localSheetId="5" name="Excel_BuiltIn_Print_Area_5_1_4" vbProcedure="false">#REF!</definedName>
    <definedName function="false" hidden="false" localSheetId="5" name="Excel_BuiltIn_Print_Area_9" vbProcedure="false">#REF!</definedName>
    <definedName function="false" hidden="false" localSheetId="5" name="Excel_um" vbProcedure="false">#REF!</definedName>
    <definedName function="false" hidden="false" localSheetId="5" name="fdf" vbProcedure="false">#REF!</definedName>
    <definedName function="false" hidden="false" localSheetId="5" name="Pintor" vbProcedure="false">#REF!</definedName>
    <definedName function="false" hidden="false" localSheetId="5" name="Pintor1" vbProcedure="false">#REF!</definedName>
    <definedName function="false" hidden="false" localSheetId="5" name="QWQWQ" vbProcedure="false">#REF!</definedName>
    <definedName function="false" hidden="false" localSheetId="5" name="QWQWQW" vbProcedure="false">#REF!</definedName>
    <definedName function="false" hidden="false" localSheetId="5" name="SS" vbProcedure="false">#REF!</definedName>
    <definedName function="false" hidden="false" localSheetId="5" name="um" vbProcedure="false">#REF!</definedName>
    <definedName function="false" hidden="false" localSheetId="5" name="w" vbProcedure="false">#REF!</definedName>
    <definedName function="false" hidden="false" localSheetId="5" name="_10Excel_BuiltIn_Print_Area_4_1" vbProcedure="false">#REF!</definedName>
    <definedName function="false" hidden="false" localSheetId="5" name="_13Excel_BuiltIn_Print_Area_5_1" vbProcedure="false">#REF!</definedName>
    <definedName function="false" hidden="false" localSheetId="5" name="_14Excel_BuiltIn_Print_Area_5_1_1" vbProcedure="false">#REF!</definedName>
    <definedName function="false" hidden="false" localSheetId="5" name="_16Excel_BuiltIn_Print_Area_7_1" vbProcedure="false">#REF!</definedName>
    <definedName function="false" hidden="false" localSheetId="5" name="_17Excel_BuiltIn_Print_Area_9_1" vbProcedure="false">#REF!</definedName>
    <definedName function="false" hidden="false" localSheetId="5" name="_1Excel_BuiltIn_Print_Area_1_1" vbProcedure="false">#REF!</definedName>
    <definedName function="false" hidden="false" localSheetId="5" name="_1Excel_BuiltIn_Print_Area_2_1" vbProcedure="false">#REF!</definedName>
    <definedName function="false" hidden="false" localSheetId="5" name="_2Excel_BuiltIn_Print_Area_1_1_1" vbProcedure="false">#REF!</definedName>
    <definedName function="false" hidden="false" localSheetId="5" name="_2Excel_BuiltIn_Print_Area_3_1" vbProcedure="false">#REF!</definedName>
    <definedName function="false" hidden="false" localSheetId="5" name="_4Excel_BuiltIn_Print_Area_2_1" vbProcedure="false">#REF!</definedName>
    <definedName function="false" hidden="false" localSheetId="5" name="_5Excel_BuiltIn_Print_Area_2_1_1" vbProcedure="false">#REF!</definedName>
    <definedName function="false" hidden="false" localSheetId="5" name="_6Excel_BuiltIn_Print_Area_2_1_1_1" vbProcedure="false">#REF!</definedName>
    <definedName function="false" hidden="false" localSheetId="5" name="_7Excel_BuiltIn_Print_Area_3_1" vbProcedure="false">#REF!</definedName>
    <definedName function="false" hidden="false" localSheetId="5" name="_8Excel_BuiltIn_Print_Area_3_1_1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43" authorId="0">
      <text>
        <r>
          <rPr>
            <sz val="11"/>
            <color rgb="FF000000"/>
            <rFont val="Calibri"/>
            <family val="2"/>
            <charset val="1"/>
          </rPr>
          <t xml:space="preserve">O percentual correspondente a férias (8,33%) deverá ser zerado a partir do 13º mês de contrato, pois trata-se de custo não renovável.</t>
        </r>
      </text>
    </comment>
    <comment ref="C54" authorId="0">
      <text>
        <r>
          <rPr>
            <sz val="9"/>
            <color rgb="FF000000"/>
            <rFont val="Segoe UI"/>
            <family val="2"/>
            <charset val="1"/>
          </rPr>
          <t xml:space="preserve">Alíquota variável em função da atividade econômica e FAP - Encaminhar comprovação.</t>
        </r>
      </text>
    </comment>
    <comment ref="C62" authorId="0">
      <text>
        <r>
          <rPr>
            <sz val="11"/>
            <color rgb="FF000000"/>
            <rFont val="Calibri"/>
            <family val="2"/>
            <charset val="1"/>
          </rPr>
          <t xml:space="preserve">A ser preenchido de acordo com a tarifa aplicada no transporte coletivo do município do campus.</t>
        </r>
      </text>
    </comment>
    <comment ref="C85" authorId="0">
      <text>
        <r>
          <rPr>
            <sz val="9"/>
            <color rgb="FF000000"/>
            <rFont val="Segoe UI"/>
            <family val="2"/>
            <charset val="1"/>
          </rPr>
          <t xml:space="preserve">8% x 0,42% = 0,03%</t>
        </r>
      </text>
    </comment>
    <comment ref="C134" authorId="0">
      <text>
        <r>
          <rPr>
            <sz val="11"/>
            <color rgb="FF000000"/>
            <rFont val="Calibri"/>
            <family val="2"/>
            <charset val="1"/>
          </rPr>
          <t xml:space="preserve">A ser preenchido de acordo com a alíquota adotada pelo município do campus.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43" authorId="0">
      <text>
        <r>
          <rPr>
            <sz val="11"/>
            <color rgb="FF000000"/>
            <rFont val="Calibri"/>
            <family val="2"/>
            <charset val="1"/>
          </rPr>
          <t xml:space="preserve">O percentual correspondente a férias (8,33%) deverá ser zerado a partir do 13º mês de contrato, pois trata-se de custo não renovável.</t>
        </r>
      </text>
    </comment>
    <comment ref="C54" authorId="0">
      <text>
        <r>
          <rPr>
            <sz val="9"/>
            <color rgb="FF000000"/>
            <rFont val="Segoe UI"/>
            <family val="2"/>
            <charset val="1"/>
          </rPr>
          <t xml:space="preserve">Alíquota variável em função da atividade econômica e FAP - Encaminhar comprovação.</t>
        </r>
      </text>
    </comment>
    <comment ref="C62" authorId="0">
      <text>
        <r>
          <rPr>
            <sz val="11"/>
            <color rgb="FF000000"/>
            <rFont val="Calibri"/>
            <family val="2"/>
            <charset val="1"/>
          </rPr>
          <t xml:space="preserve">A ser preenchido de acordo com a tarifa aplicada no transporte coletivo do município do campus.</t>
        </r>
      </text>
    </comment>
    <comment ref="C85" authorId="0">
      <text>
        <r>
          <rPr>
            <sz val="9"/>
            <color rgb="FF000000"/>
            <rFont val="Segoe UI"/>
            <family val="2"/>
            <charset val="1"/>
          </rPr>
          <t xml:space="preserve">8% x 0,42% = 0,03%</t>
        </r>
      </text>
    </comment>
    <comment ref="C134" authorId="0">
      <text>
        <r>
          <rPr>
            <sz val="11"/>
            <color rgb="FF000000"/>
            <rFont val="Calibri"/>
            <family val="2"/>
            <charset val="1"/>
          </rPr>
          <t xml:space="preserve">A ser preenchido de acordo com a alíquota adotada pelo município do campus.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43" authorId="0">
      <text>
        <r>
          <rPr>
            <sz val="11"/>
            <color rgb="FF000000"/>
            <rFont val="Calibri"/>
            <family val="2"/>
            <charset val="1"/>
          </rPr>
          <t xml:space="preserve">O percentual correspondente a férias (8,33%) deverá ser zerado a partir do 13º mês de contrato, pois trata-se de custo não renovável.
</t>
        </r>
      </text>
    </comment>
    <comment ref="C54" authorId="0">
      <text>
        <r>
          <rPr>
            <sz val="9"/>
            <color rgb="FF000000"/>
            <rFont val="Segoe UI"/>
            <family val="2"/>
            <charset val="1"/>
          </rPr>
          <t xml:space="preserve">Alíquota variável em função da atividade econômica e FAP - Encaminhar comprovação.</t>
        </r>
      </text>
    </comment>
    <comment ref="C62" authorId="0">
      <text>
        <r>
          <rPr>
            <sz val="11"/>
            <color rgb="FF000000"/>
            <rFont val="Calibri"/>
            <family val="2"/>
            <charset val="1"/>
          </rPr>
          <t xml:space="preserve">A ser preenchido de acordo com a tarifa aplicada no transporte coletivo do município do campus.</t>
        </r>
      </text>
    </comment>
    <comment ref="C85" authorId="0">
      <text>
        <r>
          <rPr>
            <sz val="9"/>
            <color rgb="FF000000"/>
            <rFont val="Segoe UI"/>
            <family val="2"/>
            <charset val="1"/>
          </rPr>
          <t xml:space="preserve">8% x 0,42% = 0,03%</t>
        </r>
      </text>
    </comment>
    <comment ref="C134" authorId="0">
      <text>
        <r>
          <rPr>
            <sz val="11"/>
            <color rgb="FF000000"/>
            <rFont val="Calibri"/>
            <family val="2"/>
            <charset val="1"/>
          </rPr>
          <t xml:space="preserve">A ser preenchido de acordo com a alíquota adotada pelo município do campus.</t>
        </r>
      </text>
    </comment>
  </commentList>
</comments>
</file>

<file path=xl/sharedStrings.xml><?xml version="1.0" encoding="utf-8"?>
<sst xmlns="http://schemas.openxmlformats.org/spreadsheetml/2006/main" count="800" uniqueCount="251">
  <si>
    <t xml:space="preserve">INSTITUTO FEDERAL CATARINENSE
PREGÃO ELETRÔNICO Nº 
Processo Administrativo n.° </t>
  </si>
  <si>
    <t xml:space="preserve">GRUPO XX – CAMPUS XXXXXX</t>
  </si>
  <si>
    <t xml:space="preserve">Grupo</t>
  </si>
  <si>
    <t xml:space="preserve">Item</t>
  </si>
  <si>
    <t xml:space="preserve">DESCRIÇÃO/
ESPECIFICAÇÃO</t>
  </si>
  <si>
    <r>
      <rPr>
        <sz val="11"/>
        <color rgb="FF000000"/>
        <rFont val="Calibri"/>
        <family val="2"/>
        <charset val="1"/>
      </rPr>
      <t xml:space="preserve"> 
</t>
    </r>
    <r>
      <rPr>
        <b val="true"/>
        <sz val="11"/>
        <color rgb="FF000000"/>
        <rFont val="Calibri"/>
        <family val="2"/>
        <charset val="1"/>
      </rPr>
      <t xml:space="preserve">Unidade de medida</t>
    </r>
  </si>
  <si>
    <r>
      <rPr>
        <b val="true"/>
        <sz val="10"/>
        <color rgb="FF000000"/>
        <rFont val="Arial"/>
        <family val="1"/>
      </rPr>
      <t xml:space="preserve">(a)    </t>
    </r>
    <r>
      <rPr>
        <sz val="10"/>
        <color rgb="FF000000"/>
        <rFont val="Arial"/>
        <family val="1"/>
      </rPr>
      <t xml:space="preserve">Quantidade de Postos</t>
    </r>
  </si>
  <si>
    <r>
      <rPr>
        <b val="true"/>
        <sz val="9"/>
        <color rgb="FF000000"/>
        <rFont val="Arial"/>
        <family val="2"/>
      </rPr>
      <t xml:space="preserve">(b)</t>
    </r>
    <r>
      <rPr>
        <sz val="9"/>
        <color rgb="FF000000"/>
        <rFont val="Arial"/>
        <family val="2"/>
      </rPr>
      <t xml:space="preserve"> Quantidade de Meses do Contrato</t>
    </r>
  </si>
  <si>
    <r>
      <rPr>
        <b val="true"/>
        <sz val="9"/>
        <color rgb="FF000000"/>
        <rFont val="Arial"/>
        <family val="2"/>
      </rPr>
      <t xml:space="preserve">(c)</t>
    </r>
    <r>
      <rPr>
        <sz val="9"/>
        <color rgb="FF000000"/>
        <rFont val="Arial"/>
        <family val="2"/>
      </rPr>
      <t xml:space="preserve">                       Quantidade a ser registrada = </t>
    </r>
    <r>
      <rPr>
        <b val="true"/>
        <sz val="9"/>
        <color rgb="FF000000"/>
        <rFont val="Arial"/>
        <family val="2"/>
      </rPr>
      <t xml:space="preserve">(a)</t>
    </r>
    <r>
      <rPr>
        <sz val="9"/>
        <color rgb="FF000000"/>
        <rFont val="Arial"/>
        <family val="2"/>
      </rPr>
      <t xml:space="preserve"> nº de postos </t>
    </r>
    <r>
      <rPr>
        <b val="true"/>
        <sz val="9"/>
        <color rgb="FF000000"/>
        <rFont val="Arial"/>
        <family val="2"/>
      </rPr>
      <t xml:space="preserve">x</t>
    </r>
    <r>
      <rPr>
        <sz val="9"/>
        <color rgb="FF000000"/>
        <rFont val="Arial"/>
        <family val="2"/>
      </rPr>
      <t xml:space="preserve"> </t>
    </r>
    <r>
      <rPr>
        <b val="true"/>
        <sz val="9"/>
        <color rgb="FF000000"/>
        <rFont val="Arial"/>
        <family val="2"/>
      </rPr>
      <t xml:space="preserve">(b) </t>
    </r>
    <r>
      <rPr>
        <sz val="9"/>
        <color rgb="FF000000"/>
        <rFont val="Arial"/>
        <family val="2"/>
      </rPr>
      <t xml:space="preserve">30 meses</t>
    </r>
  </si>
  <si>
    <r>
      <rPr>
        <b val="true"/>
        <sz val="10"/>
        <color rgb="FF000000"/>
        <rFont val="Arial"/>
        <family val="1"/>
      </rPr>
      <t xml:space="preserve">(d)            </t>
    </r>
    <r>
      <rPr>
        <sz val="10"/>
        <color rgb="FF000000"/>
        <rFont val="Arial"/>
        <family val="1"/>
      </rPr>
      <t xml:space="preserve">Valor Unitário  máximo Mensal por Posto</t>
    </r>
  </si>
  <si>
    <r>
      <rPr>
        <b val="true"/>
        <sz val="11"/>
        <color rgb="FF000000"/>
        <rFont val="Calibri"/>
        <family val="2"/>
        <charset val="1"/>
      </rPr>
      <t xml:space="preserve">(e) 
</t>
    </r>
    <r>
      <rPr>
        <sz val="11"/>
        <color rgb="FF000000"/>
        <rFont val="Calibri"/>
        <family val="2"/>
        <charset val="1"/>
      </rPr>
      <t xml:space="preserve">Valor Total máximo para 30 meses </t>
    </r>
    <r>
      <rPr>
        <b val="true"/>
        <sz val="11"/>
        <color rgb="FF000000"/>
        <rFont val="Calibri"/>
        <family val="2"/>
        <charset val="1"/>
      </rPr>
      <t xml:space="preserve"> - (c) x (d)</t>
    </r>
  </si>
  <si>
    <t xml:space="preserve">XX</t>
  </si>
  <si>
    <t xml:space="preserve">Cuidador, formação nível médio + curso para cuidador, carga horária de 40 (quarenta) horas semanais até 22h00. CBO 5162-10. </t>
  </si>
  <si>
    <t xml:space="preserve">serviço</t>
  </si>
  <si>
    <t xml:space="preserve">Profissional de acompanhamento pedagógico nível superior, carga horária de 40 (quarenta) horas semanais até 22:30. A formação de cada profissional sera definida no momento da contratação. CBO 2392-20.</t>
  </si>
  <si>
    <t xml:space="preserve">Profissional de acompanhamento pedagógico nível superior, carga horária de 20 (vinte) horas semanais até 22:30. A formação de cada profissional sera definida no momento da contratação. CBO 2392-20. </t>
  </si>
  <si>
    <t xml:space="preserve">VALOR MÁXIMO GLOBAL ACEITÁVEL DO GRUPO XX – CAMPUS XXXXXX</t>
  </si>
  <si>
    <t xml:space="preserve">PLANILHA DE CUSTOS E FORMAÇÃO DE PREÇO – CUIDADOR, FORMAÇÃO NÍVEL MÉDIO + CURSO PARA CUIDADOR, CARGA HORÁRIA DE 40 (QUARENTA) HORAS SEMANAIS ATÉ 22H00</t>
  </si>
  <si>
    <t xml:space="preserve">Informações Gerais</t>
  </si>
  <si>
    <t xml:space="preserve">Razão Social:</t>
  </si>
  <si>
    <t xml:space="preserve">CNPJ:</t>
  </si>
  <si>
    <t xml:space="preserve">Nº do Processo: </t>
  </si>
  <si>
    <t xml:space="preserve">Pregão Eletrônico nº </t>
  </si>
  <si>
    <t xml:space="preserve">Discriminação dos Serviços (Dados referentes à contratação)</t>
  </si>
  <si>
    <t xml:space="preserve">A</t>
  </si>
  <si>
    <t xml:space="preserve">Data de apresentação da proposta (dia/mês/ano)</t>
  </si>
  <si>
    <t xml:space="preserve">B</t>
  </si>
  <si>
    <t xml:space="preserve">Município/UF</t>
  </si>
  <si>
    <t xml:space="preserve">C</t>
  </si>
  <si>
    <t xml:space="preserve">Acordo, Convenção ou Sentença em Dissídio Coletivo</t>
  </si>
  <si>
    <t xml:space="preserve">não há</t>
  </si>
  <si>
    <t xml:space="preserve">D</t>
  </si>
  <si>
    <t xml:space="preserve">Nº. de meses da execução contratual</t>
  </si>
  <si>
    <t xml:space="preserve">30 meses</t>
  </si>
  <si>
    <t xml:space="preserve">Tipo de Serviço</t>
  </si>
  <si>
    <t xml:space="preserve">Unidade de Medida</t>
  </si>
  <si>
    <t xml:space="preserve">Quantidade total a contratar </t>
  </si>
  <si>
    <t xml:space="preserve">Cuidador</t>
  </si>
  <si>
    <t xml:space="preserve">Posto</t>
  </si>
  <si>
    <t xml:space="preserve">Dados Complementares para Composição dos Custos referente à Mão de Obra</t>
  </si>
  <si>
    <t xml:space="preserve">Tipo de serviço (mesmo serviço com características distintas)</t>
  </si>
  <si>
    <t xml:space="preserve">Cuidador, formação nível médio + curso para cuidador, carga horária de 40 (quarenta) horas semanais até 22h00.</t>
  </si>
  <si>
    <t xml:space="preserve">Salário normativo da categoria profissional (40 horas semanais)</t>
  </si>
  <si>
    <t xml:space="preserve">Salário x Carga Horária</t>
  </si>
  <si>
    <t xml:space="preserve">Categoria profissional (vinculada à execução contratual)</t>
  </si>
  <si>
    <t xml:space="preserve">Data base da categoria (dia/mês)</t>
  </si>
  <si>
    <t xml:space="preserve">Módulo 1 – Composição da Remuneração</t>
  </si>
  <si>
    <t xml:space="preserve">I – Composição da Remuneração</t>
  </si>
  <si>
    <t xml:space="preserve">%</t>
  </si>
  <si>
    <t xml:space="preserve">Valor (R$)</t>
  </si>
  <si>
    <t xml:space="preserve">Salário Base</t>
  </si>
  <si>
    <t xml:space="preserve">Adicional de Periculosidade</t>
  </si>
  <si>
    <t xml:space="preserve">Adicional de Insalubridade</t>
  </si>
  <si>
    <t xml:space="preserve">Adicional Noturno</t>
  </si>
  <si>
    <t xml:space="preserve">E</t>
  </si>
  <si>
    <t xml:space="preserve">Adicional de Hora Noturna Reduzida</t>
  </si>
  <si>
    <t xml:space="preserve">F</t>
  </si>
  <si>
    <t xml:space="preserve">Outros (especificar)</t>
  </si>
  <si>
    <t xml:space="preserve">Total da Remuneração</t>
  </si>
  <si>
    <t xml:space="preserve">Módulo 2 – Encargos e Benefícios Anuais, Mensais e Diários</t>
  </si>
  <si>
    <t xml:space="preserve">Submódulo 2.1 - 13º Salário, Férias e Adicional de Férias</t>
  </si>
  <si>
    <t xml:space="preserve">13º Salário</t>
  </si>
  <si>
    <t xml:space="preserve">Férias e Adicional de Férias</t>
  </si>
  <si>
    <t xml:space="preserve">Total</t>
  </si>
  <si>
    <t xml:space="preserve">Submódulo 2.2 - GPS, FGTS e Outras Contribuições</t>
  </si>
  <si>
    <t xml:space="preserve">INSS</t>
  </si>
  <si>
    <t xml:space="preserve">SESI ou SESC</t>
  </si>
  <si>
    <t xml:space="preserve">SENAI ou SENAC</t>
  </si>
  <si>
    <t xml:space="preserve">INCRA</t>
  </si>
  <si>
    <t xml:space="preserve">Salário Educação</t>
  </si>
  <si>
    <t xml:space="preserve">FGTS</t>
  </si>
  <si>
    <t xml:space="preserve">G</t>
  </si>
  <si>
    <t xml:space="preserve">Seguros Acidente do Trabalho ( SAT = RAT X FAP)</t>
  </si>
  <si>
    <t xml:space="preserve">H</t>
  </si>
  <si>
    <t xml:space="preserve">SEBRAE</t>
  </si>
  <si>
    <r>
      <rPr>
        <b val="true"/>
        <i val="true"/>
        <sz val="10"/>
        <color rgb="FF000000"/>
        <rFont val="Cambria"/>
        <family val="1"/>
        <charset val="1"/>
      </rPr>
      <t xml:space="preserve">Nota 1:</t>
    </r>
    <r>
      <rPr>
        <i val="true"/>
        <sz val="10"/>
        <color rgb="FF000000"/>
        <rFont val="Cambria"/>
        <family val="1"/>
        <charset val="1"/>
      </rPr>
      <t xml:space="preserve"> Os percentuais dos encargos previdenciários, do FGTS e demais contribuições são aqueles estabelecidos pela legislação vigente.</t>
    </r>
  </si>
  <si>
    <r>
      <rPr>
        <b val="true"/>
        <i val="true"/>
        <sz val="10"/>
        <color rgb="FF000000"/>
        <rFont val="Cambria"/>
        <family val="1"/>
        <charset val="1"/>
      </rPr>
      <t xml:space="preserve">Nota 2: </t>
    </r>
    <r>
      <rPr>
        <i val="true"/>
        <sz val="10"/>
        <color rgb="FF000000"/>
        <rFont val="Cambria"/>
        <family val="1"/>
        <charset val="1"/>
      </rPr>
      <t xml:space="preserve">O RAT, a depender do grau de risco do serviço, irá variar entre 1%, para risco leve, de 2%, para risco médio, e de 3% de risco grave.</t>
    </r>
  </si>
  <si>
    <r>
      <rPr>
        <b val="true"/>
        <i val="true"/>
        <sz val="10"/>
        <color rgb="FFFF0000"/>
        <rFont val="Cambria"/>
        <family val="1"/>
        <charset val="1"/>
      </rPr>
      <t xml:space="preserve">Nota 3:</t>
    </r>
    <r>
      <rPr>
        <i val="true"/>
        <sz val="10"/>
        <color rgb="FFFF0000"/>
        <rFont val="Cambria"/>
        <family val="1"/>
        <charset val="1"/>
      </rPr>
      <t xml:space="preserve"> Esses percentuais incidem sobre o Módulo 1; 13º Salário, Férias e Adicional de Férias do Submódulo 2.1 </t>
    </r>
  </si>
  <si>
    <t xml:space="preserve">Submódulo 2.3 - Benefícios Mensais e Diários</t>
  </si>
  <si>
    <t xml:space="preserve">Valor Unitário (R$)</t>
  </si>
  <si>
    <t xml:space="preserve">Valor Mensal (R$)</t>
  </si>
  <si>
    <t xml:space="preserve">Transporte (Vlr. Unit. x 2 x 22 dias) - 6% s/ salário</t>
  </si>
  <si>
    <t xml:space="preserve">Auxílio alimentação/refeição - Não previsto na CCT</t>
  </si>
  <si>
    <t xml:space="preserve">Assistência médica, odontológica e familiar - Não previsto na CCT</t>
  </si>
  <si>
    <t xml:space="preserve">Benefício de Assistência ao Trabalhador - Não previsto na CCT</t>
  </si>
  <si>
    <t xml:space="preserve">Seguros de vida, invalidez e funeral - Facultativo - Cláusula 16ª da CCT</t>
  </si>
  <si>
    <t xml:space="preserve">Prêmio Assiduidade - Não previsto na CCT</t>
  </si>
  <si>
    <t xml:space="preserve">Fundo de Formação Profissional - Não previsto na CCT</t>
  </si>
  <si>
    <t xml:space="preserve">Outros (Especificar)</t>
  </si>
  <si>
    <t xml:space="preserve">Quadro-Resumo do Módulo 2 - Encargos, Benefícios Anuais, Mensais e Diários</t>
  </si>
  <si>
    <t xml:space="preserve">Encargos, Benefícios Anuais, Mensais e Diários</t>
  </si>
  <si>
    <t xml:space="preserve">2.1</t>
  </si>
  <si>
    <t xml:space="preserve">13º Salário e Adicional de Férias</t>
  </si>
  <si>
    <t xml:space="preserve">2.2</t>
  </si>
  <si>
    <t xml:space="preserve">GPS, FGTS e Outras Contribuições</t>
  </si>
  <si>
    <t xml:space="preserve">2.3</t>
  </si>
  <si>
    <t xml:space="preserve">Benefícios Mensais e Diários</t>
  </si>
  <si>
    <t xml:space="preserve">Módulo 3 – Provisão para Rescisão</t>
  </si>
  <si>
    <t xml:space="preserve">Aviso Prévio Indenizado</t>
  </si>
  <si>
    <t xml:space="preserve">Incidência do FGTS sobre o aviso prévio indenizado</t>
  </si>
  <si>
    <t xml:space="preserve">Multa do FGTS e contribuição social sobre aviso prévio indenizado</t>
  </si>
  <si>
    <t xml:space="preserve">Aviso prévio trabalhado</t>
  </si>
  <si>
    <t xml:space="preserve">Incidência dos encargos do submódulo 2.2 sobre Aviso Prévio Trabalhado</t>
  </si>
  <si>
    <t xml:space="preserve">Multa do FGTS do aviso prévio trabalhado</t>
  </si>
  <si>
    <t xml:space="preserve">Módulo 4 - Custo de Reposição do Profissional Ausente</t>
  </si>
  <si>
    <t xml:space="preserve">Submódulo 4.1 - Substituto nas Ausências Legais</t>
  </si>
  <si>
    <t xml:space="preserve">Substituto na cobertura de Férias </t>
  </si>
  <si>
    <t xml:space="preserve">Substituto na cobertura de Ausências Legais</t>
  </si>
  <si>
    <t xml:space="preserve">Substituto na cobertura de Licença-Paternidade</t>
  </si>
  <si>
    <t xml:space="preserve">Substituto na cobertura de Ausência por acidente de trabalho</t>
  </si>
  <si>
    <t xml:space="preserve">Substituto na cobertura de Afastamento Maternidade</t>
  </si>
  <si>
    <t xml:space="preserve">Substituto na cobertura de Outras ausências (especificar)</t>
  </si>
  <si>
    <r>
      <rPr>
        <b val="true"/>
        <sz val="10"/>
        <color rgb="FF000000"/>
        <rFont val="Calibri"/>
        <family val="2"/>
        <charset val="1"/>
      </rPr>
      <t xml:space="preserve">Nota 1:</t>
    </r>
    <r>
      <rPr>
        <sz val="10"/>
        <color rgb="FF000000"/>
        <rFont val="Calibri"/>
        <family val="2"/>
        <charset val="1"/>
      </rPr>
      <t xml:space="preserve"> Os itens que contemplam o módulo 4 se referem ao custo dos dias trabalhados pelo repositor/substituto, quando o empregado alocado na prestação de serviço estiver ausente, conforme as previsões estabelecidas na legislação.</t>
    </r>
  </si>
  <si>
    <t xml:space="preserve">Submódulo 4.2 - Substituto na Intrajornada</t>
  </si>
  <si>
    <t xml:space="preserve">Substituto na cobertura de Intervalo para repouso ou alimentação</t>
  </si>
  <si>
    <t xml:space="preserve">Quadro-Resumo do Módulo 4 - Custo de Reposição do Profissional Ausente</t>
  </si>
  <si>
    <t xml:space="preserve">Custo de Reposição do Profissional Ausente</t>
  </si>
  <si>
    <t xml:space="preserve">4.1</t>
  </si>
  <si>
    <t xml:space="preserve">Substituto nas Ausências Legais</t>
  </si>
  <si>
    <t xml:space="preserve">4.2</t>
  </si>
  <si>
    <t xml:space="preserve">Substituto na Intrajornada</t>
  </si>
  <si>
    <t xml:space="preserve">Módulo 5 - Insumos Diversos</t>
  </si>
  <si>
    <t xml:space="preserve">Insumos Diversos</t>
  </si>
  <si>
    <t xml:space="preserve">EPI's</t>
  </si>
  <si>
    <t xml:space="preserve">Uniformes</t>
  </si>
  <si>
    <t xml:space="preserve">Módulo 6 – Custos Indiretos, Tributos e Lucro</t>
  </si>
  <si>
    <t xml:space="preserve">Custos Indiretos, Tributos e Lucro</t>
  </si>
  <si>
    <t xml:space="preserve">Custos Indiretos</t>
  </si>
  <si>
    <t xml:space="preserve">Lucro</t>
  </si>
  <si>
    <t xml:space="preserve">C1. Tributos Federais </t>
  </si>
  <si>
    <t xml:space="preserve">PIS</t>
  </si>
  <si>
    <t xml:space="preserve">COFINS</t>
  </si>
  <si>
    <t xml:space="preserve">C2. Tributos Estaduais</t>
  </si>
  <si>
    <t xml:space="preserve">C3. Tributos Municipais </t>
  </si>
  <si>
    <t xml:space="preserve">ISS</t>
  </si>
  <si>
    <t xml:space="preserve">Total dos Tributos</t>
  </si>
  <si>
    <t xml:space="preserve">Anexo I – B: Quadro-resumo do Custo por Empregado</t>
  </si>
  <si>
    <t xml:space="preserve">Mão de Obra vinculada à execução contratual (valor por empregado)</t>
  </si>
  <si>
    <t xml:space="preserve">Módulo 5 – Insumos Diversos</t>
  </si>
  <si>
    <t xml:space="preserve">Subtotal (A + B + C + D + E)</t>
  </si>
  <si>
    <t xml:space="preserve">Módulo 5 – Custos Indiretos, Tributos e Lucro</t>
  </si>
  <si>
    <t xml:space="preserve">Valor Mensal por Empregado:</t>
  </si>
  <si>
    <t xml:space="preserve">Valor Mensal do Contrato</t>
  </si>
  <si>
    <t xml:space="preserve">Valor Total do Contrato (12 meses):</t>
  </si>
  <si>
    <t xml:space="preserve">PLANILHA DE CUSTOS E FORMAÇÃO DE PREÇO - PROFISSIONAL DE ACOMPANHAMENTO PEDAGÓGICO NÍVEL SUPERIOR, CARGA HORÁRIA DE 40 (QUARENTA) HORAS SEMANAIS ATÉ 22:30</t>
  </si>
  <si>
    <t xml:space="preserve">Acompanhamento pedagógico</t>
  </si>
  <si>
    <t xml:space="preserve">Profissional para acompanhamento pedagógico, formação nível superior, carga horária de 40 (quarenta) horas semanais até 22h30.</t>
  </si>
  <si>
    <t xml:space="preserve">Salário normativo da categoria profissional (44 horas semanais)</t>
  </si>
  <si>
    <t xml:space="preserve">PLANILHA DE CUSTOS E FORMAÇÃO DE PREÇO - PROFISSIONAL DE ACOMPANHAMENTO PEDAGÓGICO NÍVEL SUPERIOR, CARGA HORÁRIA DE 20 (VINTE) HORAS SEMANAIS ATÉ 22:30</t>
  </si>
  <si>
    <t xml:space="preserve">Profissional para acompanhamento pedagógico, formação nível superior, carga horária de 20 (vinte) horas semanais até 22h30.</t>
  </si>
  <si>
    <r>
      <rPr>
        <sz val="10"/>
        <color rgb="FF000000"/>
        <rFont val="Calibri"/>
        <family val="2"/>
        <charset val="1"/>
      </rPr>
      <t xml:space="preserve">Para o profissional </t>
    </r>
    <r>
      <rPr>
        <b val="true"/>
        <sz val="10"/>
        <color rgb="FF000000"/>
        <rFont val="Calibri"/>
        <family val="2"/>
        <charset val="1"/>
      </rPr>
      <t xml:space="preserve">Cuidador de nível médio</t>
    </r>
    <r>
      <rPr>
        <sz val="10"/>
        <color rgb="FF000000"/>
        <rFont val="Calibri"/>
        <family val="2"/>
        <charset val="1"/>
      </rPr>
      <t xml:space="preserve">, o salário base foi equiparado ao Quadro de Pessoal do Magistério Público Estadual de que trata a Lei Complementar nº 668, de 2015, disposto na LEI Nº 18.280, DE 20 DE DEZEMBRO DE 2021.  O salário base para profissionais de </t>
    </r>
    <r>
      <rPr>
        <b val="true"/>
        <sz val="10"/>
        <color rgb="FF000000"/>
        <rFont val="Calibri"/>
        <family val="2"/>
        <charset val="1"/>
      </rPr>
      <t xml:space="preserve">Acompanhamento pedagógico nível superior 20 e 40h</t>
    </r>
    <r>
      <rPr>
        <sz val="10"/>
        <color rgb="FF000000"/>
        <rFont val="Calibri"/>
        <family val="2"/>
        <charset val="1"/>
      </rPr>
      <t xml:space="preserve">, foi equiparado ao Piso Salarial Nacional dos Profissionais do Magistério da Educação Básica Pública para o ano de 2022, proporcional a jornada de trabalho.  Justificativas inseridas no Apêndice IV do termo de referência.</t>
    </r>
  </si>
  <si>
    <t xml:space="preserve">Insalubridade – de acordo com o Setor de Engenharia da Reitoria, não há enquadramento perante as normas regulamentadoras do Ministério do Trabalho e Previdência para as atividades contratadas.  Justificativa inserida no Apêndice IV do termo de referência.</t>
  </si>
  <si>
    <r>
      <rPr>
        <sz val="10"/>
        <color rgb="FF000000"/>
        <rFont val="Calibri"/>
        <family val="2"/>
        <charset val="1"/>
      </rPr>
      <t xml:space="preserve">Adicional noturno calculado para o profissional de acompanhamento pedagógico, 20 e 40h, considerando 30 minutos por dia, totalizando 10 horas noturnas por mês. O valor deve ser glosado do valor global quando não realizado.    </t>
    </r>
    <r>
      <rPr>
        <b val="true"/>
        <sz val="10"/>
        <color rgb="FF000000"/>
        <rFont val="Calibri"/>
        <family val="2"/>
        <charset val="1"/>
      </rPr>
      <t xml:space="preserve">Fórmula: (remuneração / 200 horas mensais)* 20% Adicional Noturno)* 10 horas convertidas em noturnas.</t>
    </r>
  </si>
  <si>
    <t xml:space="preserve">Em relação aos benefícios, os profissionais farão jus ao recebimento de vale-transporte. Justificativas inseridas no Apêndice IV do termo de referência.</t>
  </si>
  <si>
    <t xml:space="preserve">Cálculo (1/12) x 100 = 8,33% + (1/3)/12 x 100 = 2,78% = 11,11% (O valor correspondente a férias trata-se de um custo não renovável, devendo ser zerado a partir do 13º mês de contrato, haja vista ser apenas o adiantamento de férias)</t>
  </si>
  <si>
    <t xml:space="preserve">Cálculo efetuado com base no Acórdão TCU nº 6.771/2009 1 C.</t>
  </si>
  <si>
    <t xml:space="preserve">O RAT é definido em função da atividade preponderante da empresa. No caso de empresas com estabelecimento único e com mais de uma atividade econômica, o enquadramento será em função da atividade que tem o maior número de segurados e trabalhadores avulsos.</t>
  </si>
  <si>
    <t xml:space="preserve">O FAP deverá ser comprovado por meio do envio do FAPWEB ou GFIP da competência anterior à apresentação da proposta.</t>
  </si>
  <si>
    <t xml:space="preserve">Valor definido de acordo com informações contidas no Apêndice IV do termo de referência.</t>
  </si>
  <si>
    <r>
      <rPr>
        <sz val="10"/>
        <rFont val="Calibri"/>
        <family val="2"/>
        <charset val="1"/>
      </rPr>
      <t xml:space="preserve">Cálculo ((1/12)x </t>
    </r>
    <r>
      <rPr>
        <sz val="10"/>
        <color rgb="FFFF0000"/>
        <rFont val="Calibri"/>
        <family val="2"/>
        <charset val="1"/>
      </rPr>
      <t xml:space="preserve">0,05</t>
    </r>
    <r>
      <rPr>
        <sz val="10"/>
        <rFont val="Calibri"/>
        <family val="2"/>
        <charset val="1"/>
      </rPr>
      <t xml:space="preserve">) x 100 =</t>
    </r>
    <r>
      <rPr>
        <b val="true"/>
        <sz val="10"/>
        <rFont val="Calibri"/>
        <family val="2"/>
        <charset val="1"/>
      </rPr>
      <t xml:space="preserve"> 0,42%</t>
    </r>
  </si>
  <si>
    <r>
      <rPr>
        <b val="true"/>
        <sz val="10"/>
        <rFont val="Calibri"/>
        <family val="2"/>
        <charset val="1"/>
      </rPr>
      <t xml:space="preserve">Percentual de Incidência: </t>
    </r>
    <r>
      <rPr>
        <sz val="10"/>
        <rFont val="Calibri"/>
        <family val="2"/>
        <charset val="1"/>
      </rPr>
      <t xml:space="preserve">De acordo com dados de contratos do STF, trazidos no Acórdão TCU 6.771/2009 1 C, cerca de 5% do pessoal é demitido pelo empregador, antes do término do contrato.</t>
    </r>
  </si>
  <si>
    <t xml:space="preserve">Multa do FGTS sobre aviso prévio indenizado</t>
  </si>
  <si>
    <r>
      <rPr>
        <sz val="10"/>
        <color rgb="FF000000"/>
        <rFont val="Calibri"/>
        <family val="2"/>
        <charset val="1"/>
      </rPr>
      <t xml:space="preserve">Cálculo 0,08 x 0,40 x (1+5/56+5/56+1/3*5/56) = </t>
    </r>
    <r>
      <rPr>
        <b val="true"/>
        <sz val="10"/>
        <color rgb="FF000000"/>
        <rFont val="Calibri"/>
        <family val="2"/>
        <charset val="1"/>
      </rPr>
      <t xml:space="preserve">4%</t>
    </r>
  </si>
  <si>
    <t xml:space="preserve">Conforme orientação da SEGES/MP</t>
  </si>
  <si>
    <t xml:space="preserve">O percentual na planilha foi dividido por igual entre Aviso Prévio Indenizado e Aviso Prévio Trabalhado (2%)</t>
  </si>
  <si>
    <r>
      <rPr>
        <sz val="10"/>
        <rFont val="Calibri"/>
        <family val="2"/>
        <charset val="1"/>
      </rPr>
      <t xml:space="preserve">APT Final - Cálculo ((7/30)/12) = </t>
    </r>
    <r>
      <rPr>
        <b val="true"/>
        <sz val="10"/>
        <rFont val="Calibri"/>
        <family val="2"/>
        <charset val="1"/>
      </rPr>
      <t xml:space="preserve">1,94%</t>
    </r>
    <r>
      <rPr>
        <sz val="10"/>
        <rFont val="Calibri"/>
        <family val="2"/>
        <charset val="1"/>
      </rPr>
      <t xml:space="preserve"> (Custo não renovável)</t>
    </r>
  </si>
  <si>
    <r>
      <rPr>
        <sz val="10"/>
        <rFont val="Calibri"/>
        <family val="2"/>
        <charset val="1"/>
      </rPr>
      <t xml:space="preserve">APT Rotatividade - Cálculo ((7/30)/12)x </t>
    </r>
    <r>
      <rPr>
        <sz val="10"/>
        <color rgb="FFFF0000"/>
        <rFont val="Calibri"/>
        <family val="2"/>
        <charset val="1"/>
      </rPr>
      <t xml:space="preserve">0,02</t>
    </r>
    <r>
      <rPr>
        <sz val="10"/>
        <rFont val="Calibri"/>
        <family val="2"/>
        <charset val="1"/>
      </rPr>
      <t xml:space="preserve"> x 100 =</t>
    </r>
    <r>
      <rPr>
        <b val="true"/>
        <sz val="10"/>
        <rFont val="Calibri"/>
        <family val="2"/>
        <charset val="1"/>
      </rPr>
      <t xml:space="preserve"> 0,04%</t>
    </r>
  </si>
  <si>
    <r>
      <rPr>
        <b val="true"/>
        <sz val="10"/>
        <rFont val="Calibri"/>
        <family val="2"/>
        <charset val="1"/>
      </rPr>
      <t xml:space="preserve">Percentual de Incidência: </t>
    </r>
    <r>
      <rPr>
        <sz val="10"/>
        <rFont val="Calibri"/>
        <family val="2"/>
        <charset val="1"/>
      </rPr>
      <t xml:space="preserve">De acordo com dados de contratos do STF, trazidos no Acórdão TCU 6.771/2009 1 C, cerca de 2% do pessoal é demitido pelo empregador, antes do término do contrato.</t>
    </r>
  </si>
  <si>
    <r>
      <rPr>
        <b val="true"/>
        <sz val="10"/>
        <color rgb="FF000000"/>
        <rFont val="Calibri"/>
        <family val="2"/>
        <charset val="1"/>
      </rPr>
      <t xml:space="preserve">Percentual na planilha - APT =</t>
    </r>
    <r>
      <rPr>
        <sz val="10"/>
        <color rgb="FF000000"/>
        <rFont val="Calibri"/>
        <family val="2"/>
        <charset val="1"/>
      </rPr>
      <t xml:space="preserve"> 1,94% + 0,04% = </t>
    </r>
    <r>
      <rPr>
        <b val="true"/>
        <sz val="10"/>
        <color rgb="FF000000"/>
        <rFont val="Calibri"/>
        <family val="2"/>
        <charset val="1"/>
      </rPr>
      <t xml:space="preserve">1,98%</t>
    </r>
  </si>
  <si>
    <t xml:space="preserve">Não haverá reposição de profissional ausente nas férias conforme item 3.10.8 do Anexo I – Termo de referência</t>
  </si>
  <si>
    <t xml:space="preserve">Acórdão 6.771/2019 1 C: De acordo com dados estatísticos do IBGE, cada empregado falta em média 1 dia por ano devido a faltas legais do art. 473 ((1/30)/12 x 100 = 0,28%), e tem 5 faltas justificadas anuais motivadas por algum tipo de doença ((5/30)/12 x 100 = 1,39%)</t>
  </si>
  <si>
    <r>
      <rPr>
        <b val="true"/>
        <sz val="10"/>
        <rFont val="Calibri"/>
        <family val="2"/>
        <charset val="1"/>
      </rPr>
      <t xml:space="preserve">Percentual na planilha </t>
    </r>
    <r>
      <rPr>
        <sz val="10"/>
        <rFont val="Calibri"/>
        <family val="2"/>
        <charset val="1"/>
      </rPr>
      <t xml:space="preserve">= 0,28% + 1,39% </t>
    </r>
    <r>
      <rPr>
        <b val="true"/>
        <sz val="10"/>
        <rFont val="Calibri"/>
        <family val="2"/>
        <charset val="1"/>
      </rPr>
      <t xml:space="preserve">= 1,67%</t>
    </r>
  </si>
  <si>
    <r>
      <rPr>
        <sz val="10"/>
        <rFont val="Calibri"/>
        <family val="2"/>
        <charset val="1"/>
      </rPr>
      <t xml:space="preserve">Cálculo ((5/30)/12) x </t>
    </r>
    <r>
      <rPr>
        <sz val="10"/>
        <color rgb="FFFF0000"/>
        <rFont val="Calibri"/>
        <family val="2"/>
        <charset val="1"/>
      </rPr>
      <t xml:space="preserve">0,015</t>
    </r>
    <r>
      <rPr>
        <sz val="10"/>
        <rFont val="Calibri"/>
        <family val="2"/>
        <charset val="1"/>
      </rPr>
      <t xml:space="preserve"> x 100</t>
    </r>
    <r>
      <rPr>
        <b val="true"/>
        <sz val="10"/>
        <rFont val="Calibri"/>
        <family val="2"/>
        <charset val="1"/>
      </rPr>
      <t xml:space="preserve"> = 0,02%</t>
    </r>
  </si>
  <si>
    <t xml:space="preserve">Acórdão 6.771/2019 1 C: De acordo com dados estatísticos do IBGE, nascem filhos de 1,5% dos trabalhadores no período de 1 ano. </t>
  </si>
  <si>
    <r>
      <rPr>
        <sz val="10"/>
        <rFont val="Calibri"/>
        <family val="2"/>
        <charset val="1"/>
      </rPr>
      <t xml:space="preserve">Cálculo ((15/30)/12) x </t>
    </r>
    <r>
      <rPr>
        <sz val="10"/>
        <color rgb="FFFF0000"/>
        <rFont val="Calibri"/>
        <family val="2"/>
        <charset val="1"/>
      </rPr>
      <t xml:space="preserve">0,0078</t>
    </r>
    <r>
      <rPr>
        <sz val="10"/>
        <rFont val="Calibri"/>
        <family val="2"/>
        <charset val="1"/>
      </rPr>
      <t xml:space="preserve"> x 100 </t>
    </r>
    <r>
      <rPr>
        <b val="true"/>
        <sz val="10"/>
        <rFont val="Calibri"/>
        <family val="2"/>
        <charset val="1"/>
      </rPr>
      <t xml:space="preserve">= 0,03%</t>
    </r>
  </si>
  <si>
    <t xml:space="preserve">Acórdão 6.771/2019 1 C: De acordo com números apresentados pelo Ministério da Previdência e Assistência Social, baseados em informações prestadas pelos empregadores por meio da GFIP, 0,78% dos empregados se acidentam no ano.</t>
  </si>
  <si>
    <r>
      <rPr>
        <sz val="10"/>
        <color rgb="FF000000"/>
        <rFont val="Calibri"/>
        <family val="2"/>
        <charset val="1"/>
      </rPr>
      <t xml:space="preserve">Cálculo [(1+1/3)/12 + (4/12)] x </t>
    </r>
    <r>
      <rPr>
        <sz val="10"/>
        <color rgb="FFFF0000"/>
        <rFont val="Calibri"/>
        <family val="2"/>
        <charset val="1"/>
      </rPr>
      <t xml:space="preserve">0,02</t>
    </r>
    <r>
      <rPr>
        <sz val="10"/>
        <color rgb="FF000000"/>
        <rFont val="Calibri"/>
        <family val="2"/>
        <charset val="1"/>
      </rPr>
      <t xml:space="preserve"> x 100 </t>
    </r>
    <r>
      <rPr>
        <b val="true"/>
        <sz val="10"/>
        <color rgb="FF000000"/>
        <rFont val="Calibri"/>
        <family val="2"/>
        <charset val="1"/>
      </rPr>
      <t xml:space="preserve">= 0,07%</t>
    </r>
  </si>
  <si>
    <t xml:space="preserve">Estatística de empregadas que engravidam a cada ano: 2%</t>
  </si>
  <si>
    <t xml:space="preserve">Valores a serem preenchidos pela empresa de acordo com os itens e quantidades definidos.</t>
  </si>
  <si>
    <t xml:space="preserve">Para o cargo de profissional para acompanhamento pedagógico superior, carga horária 20h semanais, até 22h, não deve ser considerado o custo do protetor solar. Suprimir o valor deste custo no pagamento mensal.</t>
  </si>
  <si>
    <t xml:space="preserve">Quantitativo anual de uniformes conforme quadro 11.3 do Anexo I – Termo de Referência.</t>
  </si>
  <si>
    <t xml:space="preserve">A empresa deverá adequar à sua realidade.</t>
  </si>
  <si>
    <t xml:space="preserve">Planilha de composição de custos foi feita com base no regime de Lucro Presumido. Empresas optantes pelo Lucro Real deverão ajustar as suas propostas.</t>
  </si>
  <si>
    <r>
      <rPr>
        <sz val="10"/>
        <rFont val="Calibri"/>
        <family val="2"/>
        <charset val="1"/>
      </rPr>
      <t xml:space="preserve">Alíquota conforme </t>
    </r>
    <r>
      <rPr>
        <sz val="10"/>
        <color rgb="FF000000"/>
        <rFont val="Calibri"/>
        <family val="2"/>
        <charset val="1"/>
      </rPr>
      <t xml:space="preserve">Apêndice IV do termo de referência.</t>
    </r>
  </si>
  <si>
    <t xml:space="preserve">Tabela de EPI’S</t>
  </si>
  <si>
    <t xml:space="preserve">PRODUTO</t>
  </si>
  <si>
    <t xml:space="preserve">Preço Médio</t>
  </si>
  <si>
    <t xml:space="preserve">Quantidade por ano</t>
  </si>
  <si>
    <t xml:space="preserve">Custo mensal por posto</t>
  </si>
  <si>
    <t xml:space="preserve">Boné Árabe</t>
  </si>
  <si>
    <t xml:space="preserve">Bota de PVC</t>
  </si>
  <si>
    <t xml:space="preserve">Capa de Chuva</t>
  </si>
  <si>
    <t xml:space="preserve">Óculos de Proteção</t>
  </si>
  <si>
    <t xml:space="preserve">Protetor Solar</t>
  </si>
  <si>
    <t xml:space="preserve">Sapatos de Segurança</t>
  </si>
  <si>
    <t xml:space="preserve">Jaleco de Algodão com Manga</t>
  </si>
  <si>
    <t xml:space="preserve">Total mensal por posto</t>
  </si>
  <si>
    <t xml:space="preserve">Tabela de Uniformes</t>
  </si>
  <si>
    <t xml:space="preserve">Camisa polo ou camiseta de mangas curtas  Cor: a usada pela empresa. Camisas ou camisetas idênticas, para todos os postos. Modelo feminino ou masculino, conforme . caso. Tamanhos de acordo com o manequim do usuário.</t>
  </si>
  <si>
    <t xml:space="preserve">Camisa polo ou camiseta de mangas longas  Cor: a usada pela empresa. Camisas ou camisetas idênticas, para todos os postos. Modelo feminino ou masculino, conforme . caso. Tamanhos de acordo com o manequim do usuário.</t>
  </si>
  <si>
    <t xml:space="preserve">Crachá, com cordão, com nome da empresa contratada. E a identificação, com foto, do seu empregado</t>
  </si>
  <si>
    <t xml:space="preserve">Campus</t>
  </si>
  <si>
    <t xml:space="preserve"> Legislação Tributos Municipais </t>
  </si>
  <si>
    <t xml:space="preserve">Abelardo Luz</t>
  </si>
  <si>
    <t xml:space="preserve">Alíquota conforme Item 17.05, do Anexo I, da LC nº 38/2003 do Município de Abelardo Luz.</t>
  </si>
  <si>
    <t xml:space="preserve">Araquari</t>
  </si>
  <si>
    <t xml:space="preserve">Alíquota conforme LC 341/2021 do Município de Araquari, Anexo I, item 17.05.</t>
  </si>
  <si>
    <t xml:space="preserve">Blumenau</t>
  </si>
  <si>
    <t xml:space="preserve">Alíquota conforme Art. 276 da LC 632/2007 do Município de Blumenau.</t>
  </si>
  <si>
    <t xml:space="preserve">Brusque</t>
  </si>
  <si>
    <t xml:space="preserve">Alíquota conforme Art.19., da LC Nº 106/2003 do Município de Brusque.</t>
  </si>
  <si>
    <t xml:space="preserve">Camboriú</t>
  </si>
  <si>
    <t xml:space="preserve">Alíquota conforme Art. 260 da LC 30/2010 do Município de Camboriú.</t>
  </si>
  <si>
    <t xml:space="preserve">Concórdia</t>
  </si>
  <si>
    <t xml:space="preserve">Alíquota conforme Anexo I, item 17.05 da LC nº 326/2003 do Município de Concórdia.</t>
  </si>
  <si>
    <t xml:space="preserve">Fraiburgo</t>
  </si>
  <si>
    <t xml:space="preserve">Alíquota conforme LC 53/2003 do Município de Fraiburgo, Anexo I, 2, item 17.05.</t>
  </si>
  <si>
    <t xml:space="preserve">Ibirama</t>
  </si>
  <si>
    <t xml:space="preserve">Alíquota conforme Item 17.05, Anexo Único da LC 37/2003 do Município de Ibirama.</t>
  </si>
  <si>
    <t xml:space="preserve">Luzerna</t>
  </si>
  <si>
    <t xml:space="preserve">Alíquota conforme Item 17.05, da Tabela IV, da LC nº 53/2006 do Município de Luzerna.</t>
  </si>
  <si>
    <t xml:space="preserve">Rio do Sul</t>
  </si>
  <si>
    <t xml:space="preserve">Alíquota conforme Item 17.05, do Anexo II, da LC nº 110/2003 do Município de Rio do Sul.</t>
  </si>
  <si>
    <t xml:space="preserve">Santa Rosa do Sul</t>
  </si>
  <si>
    <t xml:space="preserve">Alíquota conforme Artigo 2, Item 17.05, da LC nº 12/2017 do Município de Santa Rosa do Sul.</t>
  </si>
  <si>
    <t xml:space="preserve">São Bento do Sul</t>
  </si>
  <si>
    <t xml:space="preserve">Alíquota conforme Art. 20, inciso IX, da Lei nº 1398/2005 do Município de São Bento do Sul.</t>
  </si>
  <si>
    <t xml:space="preserve">São Francisco do Sul</t>
  </si>
  <si>
    <t xml:space="preserve">Alíquota conforme Item 17.05, do Anexo Único, da LC nº 09/2003 do Município de São Francisco do Sul.</t>
  </si>
  <si>
    <t xml:space="preserve">Sombrio</t>
  </si>
  <si>
    <t xml:space="preserve">Alíquota conforme Artigo 35, Item 17.05, da Lei nº 780/1990 do Município de Sombrio - SC.</t>
  </si>
  <si>
    <t xml:space="preserve">Videira</t>
  </si>
  <si>
    <t xml:space="preserve">Alíquota conforme Art. 35, item 17.05 da LC 69/1985 do Município de Videira.</t>
  </si>
  <si>
    <t xml:space="preserve">Vale Transporte</t>
  </si>
  <si>
    <t xml:space="preserve">Legislação Vale Transporte *</t>
  </si>
  <si>
    <r>
      <rPr>
        <sz val="9"/>
        <color rgb="FF000000"/>
        <rFont val="Arial"/>
        <family val="2"/>
        <charset val="1"/>
      </rPr>
      <t xml:space="preserve">Não existe linha de ônibus que atenda ao </t>
    </r>
    <r>
      <rPr>
        <i val="true"/>
        <sz val="9"/>
        <color rgb="FF000000"/>
        <rFont val="Arial"/>
        <family val="2"/>
        <charset val="1"/>
      </rPr>
      <t xml:space="preserve">Campus</t>
    </r>
    <r>
      <rPr>
        <sz val="9"/>
        <color rgb="FF000000"/>
        <rFont val="Arial"/>
        <family val="2"/>
        <charset val="1"/>
      </rPr>
      <t xml:space="preserve"> Abelardo Luz. O valor referencial teve como base a linha Barra do Sul - Porto Grande (linha 792 2), que tem seu valor de tarifa determinado pelo DETER-SC. Foi utilizado o valor desta linha multiplicado por 2 como base em função de 2 trajetos dela ter a distância similar à distância do </t>
    </r>
    <r>
      <rPr>
        <i val="true"/>
        <sz val="9"/>
        <color rgb="FF000000"/>
        <rFont val="Arial"/>
        <family val="2"/>
        <charset val="1"/>
      </rPr>
      <t xml:space="preserve">Campus</t>
    </r>
    <r>
      <rPr>
        <sz val="9"/>
        <color rgb="FF000000"/>
        <rFont val="Arial"/>
        <family val="2"/>
        <charset val="1"/>
      </rPr>
      <t xml:space="preserve"> Abelardo Luz ao centro da cidade.</t>
    </r>
  </si>
  <si>
    <t xml:space="preserve">Valor definido de acordo com o Decreto 154/2022 - Município de Araquari</t>
  </si>
  <si>
    <t xml:space="preserve">Valor definido de acordo com o disposto na página http://www.blumob.com.br/tarifa, consulta em 03/10/2022.</t>
  </si>
  <si>
    <t xml:space="preserve">Valor definido de acordo com o Decreto 8.977/2021 - Município de Brusque.</t>
  </si>
  <si>
    <t xml:space="preserve">Valor definido de acordo com o Decreto nº 3.631/2020 do Município de Camboriú.</t>
  </si>
  <si>
    <t xml:space="preserve">Valor definido de acordo com o Decreto 6.732/2021 - Município de Concórdia.</t>
  </si>
  <si>
    <t xml:space="preserve">Valor definido de acordo com o Decreto 153/2021 - Município de Fraiburgo</t>
  </si>
  <si>
    <t xml:space="preserve">Valor definido de acordo com o informado pela contabilidade do Campus Ibirama, com base nas informações repassadas pela empresa Trans Braatz Tur, empresa que presta o serviço de transporte no município.</t>
  </si>
  <si>
    <t xml:space="preserve">Valor informado pela contabilidade do Campus Luzerna, conforme consulta realizada à empresa que presta o serviço de transporte intermunicipal.</t>
  </si>
  <si>
    <t xml:space="preserve">Valor de acordo com Decreto nº 10.351/2021 do Município de Rio do Sul.</t>
  </si>
  <si>
    <r>
      <rPr>
        <sz val="9"/>
        <color rgb="FF000000"/>
        <rFont val="Arial"/>
        <family val="2"/>
        <charset val="1"/>
      </rPr>
      <t xml:space="preserve">Não existe linha de ônibus que atenda ao </t>
    </r>
    <r>
      <rPr>
        <i val="true"/>
        <sz val="9"/>
        <color rgb="FF000000"/>
        <rFont val="Arial"/>
        <family val="2"/>
        <charset val="1"/>
      </rPr>
      <t xml:space="preserve">Campus</t>
    </r>
    <r>
      <rPr>
        <sz val="9"/>
        <color rgb="FF000000"/>
        <rFont val="Arial"/>
        <family val="2"/>
        <charset val="1"/>
      </rPr>
      <t xml:space="preserve"> Santa Rosa do Sul. Tarifa convencionada para efeito de vale-transporte para servidores do IFC=7,10(Sete reais e dez centavos) compreendido entre a Rodoviária de Santa Rosa do Sul e o IFC Campus Santa Rosa do Sul.</t>
    </r>
  </si>
  <si>
    <t xml:space="preserve">Valor definido de acordo com o Decreto nº 1.575/2022 do Município de São Bento do Sul.</t>
  </si>
  <si>
    <t xml:space="preserve">Valor definido de acordo com o Decreto nº 3.861/2022 do Município de São Francisco do Sul.</t>
  </si>
  <si>
    <t xml:space="preserve">Em contato telefônico com a prefeitura de Sombrio, foi informado que a linha utilizada para transporte urbano é Balneário Gaivota - Sombrio (linha 820 0). O valor da tarifa é defindo pelo DETER-SC.</t>
  </si>
  <si>
    <t xml:space="preserve">Valor definido de acordo com o Decreto 19.325/22 - Município de Videira.</t>
  </si>
  <si>
    <t xml:space="preserve">* Havendo alterações na legislação, a fim de proposta deve ser considerado a legislação vigente na data da licitação.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</si>
</sst>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[$R$-416]\ #,##0.00;[RED]\-[$R$-416]\ #,##0.00"/>
    <numFmt numFmtId="166" formatCode="General"/>
    <numFmt numFmtId="167" formatCode="d/m/yyyy"/>
    <numFmt numFmtId="168" formatCode="#,##0"/>
    <numFmt numFmtId="169" formatCode="#,##0.00"/>
    <numFmt numFmtId="170" formatCode="dd/mm"/>
    <numFmt numFmtId="171" formatCode="0.00%"/>
    <numFmt numFmtId="172" formatCode="0.00"/>
    <numFmt numFmtId="173" formatCode="_-&quot;R$ &quot;* #,##0.00_-;&quot;-R$ &quot;* #,##0.00_-;_-&quot;R$ &quot;* \-??_-;_-@"/>
    <numFmt numFmtId="174" formatCode="0%"/>
  </numFmts>
  <fonts count="3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0"/>
      <charset val="1"/>
    </font>
    <font>
      <sz val="9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Arial"/>
      <family val="2"/>
      <charset val="1"/>
    </font>
    <font>
      <sz val="10"/>
      <color rgb="FF000000"/>
      <name val="Arial"/>
      <family val="2"/>
    </font>
    <font>
      <b val="true"/>
      <sz val="10"/>
      <color rgb="FF000000"/>
      <name val="Arial"/>
      <family val="1"/>
    </font>
    <font>
      <sz val="10"/>
      <color rgb="FF000000"/>
      <name val="Arial"/>
      <family val="1"/>
    </font>
    <font>
      <b val="true"/>
      <sz val="9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b val="true"/>
      <sz val="10"/>
      <name val="Arial"/>
      <family val="2"/>
    </font>
    <font>
      <sz val="10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0"/>
      <name val="Calibri"/>
      <family val="2"/>
      <charset val="1"/>
    </font>
    <font>
      <sz val="10"/>
      <name val="Calibri"/>
      <family val="2"/>
      <charset val="1"/>
    </font>
    <font>
      <b val="true"/>
      <i val="true"/>
      <sz val="10"/>
      <color rgb="FF000000"/>
      <name val="Cambria"/>
      <family val="1"/>
      <charset val="1"/>
    </font>
    <font>
      <i val="true"/>
      <sz val="10"/>
      <color rgb="FF000000"/>
      <name val="Cambria"/>
      <family val="1"/>
      <charset val="1"/>
    </font>
    <font>
      <b val="true"/>
      <i val="true"/>
      <sz val="10"/>
      <color rgb="FFFF0000"/>
      <name val="Cambria"/>
      <family val="1"/>
      <charset val="1"/>
    </font>
    <font>
      <i val="true"/>
      <sz val="10"/>
      <color rgb="FFFF0000"/>
      <name val="Cambria"/>
      <family val="1"/>
      <charset val="1"/>
    </font>
    <font>
      <b val="true"/>
      <sz val="10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sz val="8"/>
      <color rgb="FF000000"/>
      <name val="Verdana"/>
      <family val="2"/>
      <charset val="1"/>
    </font>
    <font>
      <sz val="9"/>
      <color rgb="FF000000"/>
      <name val="Segoe UI"/>
      <family val="2"/>
      <charset val="1"/>
    </font>
    <font>
      <sz val="10"/>
      <color rgb="FFFF0000"/>
      <name val="Calibri"/>
      <family val="2"/>
      <charset val="1"/>
    </font>
    <font>
      <u val="single"/>
      <sz val="11"/>
      <color rgb="FF000000"/>
      <name val="Calibri"/>
      <family val="2"/>
      <charset val="1"/>
    </font>
    <font>
      <b val="true"/>
      <sz val="9"/>
      <name val="Arial"/>
      <family val="2"/>
      <charset val="1"/>
    </font>
    <font>
      <i val="true"/>
      <sz val="9"/>
      <color rgb="FF000000"/>
      <name val="Arial"/>
      <family val="2"/>
      <charset val="1"/>
    </font>
    <font>
      <sz val="10"/>
      <color rgb="FF000000"/>
      <name val="Arial"/>
      <family val="1"/>
      <charset val="1"/>
    </font>
  </fonts>
  <fills count="8">
    <fill>
      <patternFill patternType="none"/>
    </fill>
    <fill>
      <patternFill patternType="gray125"/>
    </fill>
    <fill>
      <patternFill patternType="solid">
        <fgColor rgb="FFBFBFBF"/>
        <bgColor rgb="FFA6A6A6"/>
      </patternFill>
    </fill>
    <fill>
      <patternFill patternType="solid">
        <fgColor rgb="FFFFFFFF"/>
        <bgColor rgb="FFFFFFCC"/>
      </patternFill>
    </fill>
    <fill>
      <patternFill patternType="solid">
        <fgColor rgb="FFA5A5A5"/>
        <bgColor rgb="FFA6A6A6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5A5A5"/>
      </patternFill>
    </fill>
    <fill>
      <patternFill patternType="solid">
        <fgColor rgb="FFD9D9D9"/>
        <bgColor rgb="FFBFBFBF"/>
      </patternFill>
    </fill>
  </fills>
  <borders count="4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>
        <color rgb="FF333300"/>
      </right>
      <top/>
      <bottom style="thin">
        <color rgb="FF333300"/>
      </bottom>
      <diagonal/>
    </border>
    <border diagonalUp="false" diagonalDown="false">
      <left style="thin">
        <color rgb="FF333300"/>
      </left>
      <right style="thin">
        <color rgb="FF333300"/>
      </right>
      <top/>
      <bottom style="thin">
        <color rgb="FF333300"/>
      </bottom>
      <diagonal/>
    </border>
    <border diagonalUp="false" diagonalDown="false">
      <left style="thin">
        <color rgb="FF333300"/>
      </left>
      <right style="medium"/>
      <top/>
      <bottom style="thin">
        <color rgb="FF333300"/>
      </bottom>
      <diagonal/>
    </border>
    <border diagonalUp="false" diagonalDown="false">
      <left style="medium"/>
      <right style="thin">
        <color rgb="FF333300"/>
      </right>
      <top style="thin">
        <color rgb="FF333300"/>
      </top>
      <bottom style="thin">
        <color rgb="FF333300"/>
      </bottom>
      <diagonal/>
    </border>
    <border diagonalUp="false" diagonalDown="false">
      <left style="thin">
        <color rgb="FF333300"/>
      </left>
      <right style="thin">
        <color rgb="FF333300"/>
      </right>
      <top style="thin">
        <color rgb="FF333300"/>
      </top>
      <bottom style="thin">
        <color rgb="FF333300"/>
      </bottom>
      <diagonal/>
    </border>
    <border diagonalUp="false" diagonalDown="false">
      <left style="thin">
        <color rgb="FF333300"/>
      </left>
      <right style="medium"/>
      <top style="thin">
        <color rgb="FF333300"/>
      </top>
      <bottom style="thin">
        <color rgb="FF333300"/>
      </bottom>
      <diagonal/>
    </border>
    <border diagonalUp="false" diagonalDown="false">
      <left style="medium"/>
      <right style="thin">
        <color rgb="FF333300"/>
      </right>
      <top style="thin">
        <color rgb="FF333300"/>
      </top>
      <bottom style="medium"/>
      <diagonal/>
    </border>
    <border diagonalUp="false" diagonalDown="false">
      <left style="thin">
        <color rgb="FF333300"/>
      </left>
      <right style="thin">
        <color rgb="FF333300"/>
      </right>
      <top style="thin">
        <color rgb="FF333300"/>
      </top>
      <bottom style="medium"/>
      <diagonal/>
    </border>
    <border diagonalUp="false" diagonalDown="false">
      <left style="thin">
        <color rgb="FF333300"/>
      </left>
      <right style="medium"/>
      <top style="thin">
        <color rgb="FF333300"/>
      </top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>
        <color rgb="FF333300"/>
      </right>
      <top/>
      <bottom style="medium"/>
      <diagonal/>
    </border>
    <border diagonalUp="false" diagonalDown="false">
      <left style="thin">
        <color rgb="FF333300"/>
      </left>
      <right/>
      <top/>
      <bottom style="medium"/>
      <diagonal/>
    </border>
    <border diagonalUp="false" diagonalDown="false">
      <left style="thin">
        <color rgb="FF333300"/>
      </left>
      <right/>
      <top/>
      <bottom style="thin">
        <color rgb="FF333300"/>
      </bottom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>
        <color rgb="FF333300"/>
      </left>
      <right/>
      <top style="thin">
        <color rgb="FF333300"/>
      </top>
      <bottom style="thin">
        <color rgb="FF333300"/>
      </bottom>
      <diagonal/>
    </border>
    <border diagonalUp="false" diagonalDown="false">
      <left style="thin">
        <color rgb="FF333300"/>
      </left>
      <right style="thin">
        <color rgb="FF333300"/>
      </right>
      <top style="thin">
        <color rgb="FF333300"/>
      </top>
      <bottom/>
      <diagonal/>
    </border>
    <border diagonalUp="false" diagonalDown="false">
      <left style="medium"/>
      <right style="thin">
        <color rgb="FF333300"/>
      </right>
      <top style="thin">
        <color rgb="FF333300"/>
      </top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>
        <color rgb="FF333300"/>
      </left>
      <right/>
      <top style="thin">
        <color rgb="FF333300"/>
      </top>
      <bottom/>
      <diagonal/>
    </border>
    <border diagonalUp="false" diagonalDown="false">
      <left style="thin">
        <color rgb="FF333300"/>
      </left>
      <right style="medium"/>
      <top style="thin">
        <color rgb="FF333300"/>
      </top>
      <bottom/>
      <diagonal/>
    </border>
    <border diagonalUp="false" diagonalDown="false">
      <left style="thin">
        <color rgb="FF333300"/>
      </left>
      <right style="medium"/>
      <top style="thin">
        <color rgb="FF333300"/>
      </top>
      <bottom style="thin"/>
      <diagonal/>
    </border>
    <border diagonalUp="false" diagonalDown="false">
      <left style="thin">
        <color rgb="FF333300"/>
      </left>
      <right style="thin">
        <color rgb="FF333300"/>
      </right>
      <top/>
      <bottom/>
      <diagonal/>
    </border>
    <border diagonalUp="false" diagonalDown="false">
      <left style="medium"/>
      <right style="thin">
        <color rgb="FF333300"/>
      </right>
      <top/>
      <bottom/>
      <diagonal/>
    </border>
    <border diagonalUp="false" diagonalDown="false">
      <left style="thin">
        <color rgb="FF333300"/>
      </left>
      <right style="medium"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>
        <color rgb="FF333300"/>
      </right>
      <top/>
      <bottom/>
      <diagonal/>
    </border>
    <border diagonalUp="false" diagonalDown="false">
      <left style="thin">
        <color rgb="FF333300"/>
      </left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>
        <color rgb="FF333300"/>
      </top>
      <bottom/>
      <diagonal/>
    </border>
    <border diagonalUp="false" diagonalDown="false">
      <left style="thin"/>
      <right style="thin">
        <color rgb="FF333300"/>
      </right>
      <top style="thin">
        <color rgb="FF333300"/>
      </top>
      <bottom/>
      <diagonal/>
    </border>
    <border diagonalUp="false" diagonalDown="false">
      <left style="thin">
        <color rgb="FF333300"/>
      </left>
      <right style="thin"/>
      <top style="thin"/>
      <bottom/>
      <diagonal/>
    </border>
    <border diagonalUp="false" diagonalDown="false">
      <left style="thin"/>
      <right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6" fontId="1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2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5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8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5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3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3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7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8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8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8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8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8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8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8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8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8" fillId="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8" fillId="5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8" fillId="3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2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2" fontId="18" fillId="5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8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18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8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2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3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2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2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7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18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8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8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8" fillId="5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8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8" fillId="3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3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3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8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" borderId="3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2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2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3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3" fontId="2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6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7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2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7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3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3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7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3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3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7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7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7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3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3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7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3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7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3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3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7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7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17" fillId="7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3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3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7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1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7" borderId="34" xfId="21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7" fillId="7" borderId="3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7" borderId="3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7" borderId="4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3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3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7" borderId="3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7" borderId="3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" xfId="21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5" fillId="0" borderId="2" xfId="21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74" fontId="7" fillId="0" borderId="2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2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2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A6A6A6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</xdr:col>
      <xdr:colOff>1809720</xdr:colOff>
      <xdr:row>17</xdr:row>
      <xdr:rowOff>142920</xdr:rowOff>
    </xdr:from>
    <xdr:to>
      <xdr:col>2</xdr:col>
      <xdr:colOff>1996200</xdr:colOff>
      <xdr:row>19</xdr:row>
      <xdr:rowOff>82800</xdr:rowOff>
    </xdr:to>
    <xdr:sp>
      <xdr:nvSpPr>
        <xdr:cNvPr id="0" name="CustomShape 1"/>
        <xdr:cNvSpPr/>
      </xdr:nvSpPr>
      <xdr:spPr>
        <a:xfrm>
          <a:off x="8804880" y="2990880"/>
          <a:ext cx="186480" cy="2635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</xdr:col>
      <xdr:colOff>1809720</xdr:colOff>
      <xdr:row>17</xdr:row>
      <xdr:rowOff>142920</xdr:rowOff>
    </xdr:from>
    <xdr:to>
      <xdr:col>2</xdr:col>
      <xdr:colOff>1996200</xdr:colOff>
      <xdr:row>19</xdr:row>
      <xdr:rowOff>82800</xdr:rowOff>
    </xdr:to>
    <xdr:sp>
      <xdr:nvSpPr>
        <xdr:cNvPr id="1" name="CustomShape 1"/>
        <xdr:cNvSpPr/>
      </xdr:nvSpPr>
      <xdr:spPr>
        <a:xfrm>
          <a:off x="8804880" y="2990880"/>
          <a:ext cx="186480" cy="2635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</xdr:col>
      <xdr:colOff>1809720</xdr:colOff>
      <xdr:row>17</xdr:row>
      <xdr:rowOff>142920</xdr:rowOff>
    </xdr:from>
    <xdr:to>
      <xdr:col>2</xdr:col>
      <xdr:colOff>1996200</xdr:colOff>
      <xdr:row>19</xdr:row>
      <xdr:rowOff>82800</xdr:rowOff>
    </xdr:to>
    <xdr:sp>
      <xdr:nvSpPr>
        <xdr:cNvPr id="2" name="CustomShape 1"/>
        <xdr:cNvSpPr/>
      </xdr:nvSpPr>
      <xdr:spPr>
        <a:xfrm>
          <a:off x="8804880" y="2990880"/>
          <a:ext cx="186480" cy="2635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6" activeCellId="0" sqref="C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5.83"/>
    <col collapsed="false" customWidth="true" hidden="false" outlineLevel="0" max="2" min="2" style="1" width="4.17"/>
    <col collapsed="false" customWidth="true" hidden="false" outlineLevel="0" max="3" min="3" style="1" width="28.48"/>
    <col collapsed="false" customWidth="true" hidden="false" outlineLevel="0" max="4" min="4" style="2" width="13.19"/>
    <col collapsed="false" customWidth="true" hidden="false" outlineLevel="0" max="5" min="5" style="1" width="11.94"/>
    <col collapsed="false" customWidth="true" hidden="false" outlineLevel="0" max="6" min="6" style="1" width="11.11"/>
    <col collapsed="false" customWidth="true" hidden="false" outlineLevel="0" max="7" min="7" style="1" width="10.84"/>
    <col collapsed="false" customWidth="true" hidden="false" outlineLevel="0" max="8" min="8" style="2" width="10.69"/>
    <col collapsed="false" customWidth="true" hidden="false" outlineLevel="0" max="9" min="9" style="2" width="18.06"/>
    <col collapsed="false" customWidth="false" hidden="false" outlineLevel="0" max="1024" min="10" style="1" width="11.52"/>
  </cols>
  <sheetData>
    <row r="1" customFormat="false" ht="12.8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</row>
    <row r="2" customFormat="false" ht="12.8" hidden="false" customHeight="false" outlineLevel="0" collapsed="false">
      <c r="A2" s="3"/>
      <c r="B2" s="3"/>
      <c r="C2" s="3"/>
      <c r="D2" s="3"/>
      <c r="E2" s="3"/>
      <c r="F2" s="3"/>
      <c r="G2" s="3"/>
      <c r="H2" s="3"/>
      <c r="I2" s="3"/>
    </row>
    <row r="3" customFormat="false" ht="12.8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</row>
    <row r="4" customFormat="false" ht="12.8" hidden="false" customHeight="false" outlineLevel="0" collapsed="false">
      <c r="A4" s="4" t="s">
        <v>1</v>
      </c>
      <c r="B4" s="4"/>
      <c r="C4" s="4"/>
      <c r="D4" s="4"/>
      <c r="E4" s="4"/>
      <c r="F4" s="4"/>
      <c r="G4" s="4"/>
      <c r="H4" s="4"/>
      <c r="I4" s="4"/>
    </row>
    <row r="5" customFormat="false" ht="116.4" hidden="false" customHeight="false" outlineLevel="0" collapsed="false">
      <c r="A5" s="5" t="s">
        <v>2</v>
      </c>
      <c r="B5" s="6" t="s">
        <v>3</v>
      </c>
      <c r="C5" s="7" t="s">
        <v>4</v>
      </c>
      <c r="D5" s="8" t="s">
        <v>5</v>
      </c>
      <c r="E5" s="9" t="s">
        <v>6</v>
      </c>
      <c r="F5" s="10" t="s">
        <v>7</v>
      </c>
      <c r="G5" s="10" t="s">
        <v>8</v>
      </c>
      <c r="H5" s="11" t="s">
        <v>9</v>
      </c>
      <c r="I5" s="12" t="s">
        <v>10</v>
      </c>
    </row>
    <row r="6" customFormat="false" ht="46.25" hidden="false" customHeight="false" outlineLevel="0" collapsed="false">
      <c r="A6" s="13" t="s">
        <v>11</v>
      </c>
      <c r="B6" s="6" t="s">
        <v>11</v>
      </c>
      <c r="C6" s="14" t="s">
        <v>12</v>
      </c>
      <c r="D6" s="6" t="s">
        <v>13</v>
      </c>
      <c r="E6" s="6"/>
      <c r="F6" s="6" t="n">
        <v>30</v>
      </c>
      <c r="G6" s="15" t="n">
        <f aca="false">E6*F6</f>
        <v>0</v>
      </c>
      <c r="H6" s="16" t="n">
        <v>0</v>
      </c>
      <c r="I6" s="17" t="n">
        <f aca="false">H6*F6</f>
        <v>0</v>
      </c>
    </row>
    <row r="7" customFormat="false" ht="79.85" hidden="false" customHeight="false" outlineLevel="0" collapsed="false">
      <c r="A7" s="13"/>
      <c r="B7" s="6" t="s">
        <v>11</v>
      </c>
      <c r="C7" s="18" t="s">
        <v>14</v>
      </c>
      <c r="D7" s="6" t="s">
        <v>13</v>
      </c>
      <c r="E7" s="6"/>
      <c r="F7" s="6" t="n">
        <v>30</v>
      </c>
      <c r="G7" s="15" t="n">
        <f aca="false">E7*F7</f>
        <v>0</v>
      </c>
      <c r="H7" s="16" t="n">
        <v>0</v>
      </c>
      <c r="I7" s="17" t="n">
        <f aca="false">H7*F7</f>
        <v>0</v>
      </c>
    </row>
    <row r="8" customFormat="false" ht="79.85" hidden="false" customHeight="false" outlineLevel="0" collapsed="false">
      <c r="A8" s="13"/>
      <c r="B8" s="6" t="s">
        <v>11</v>
      </c>
      <c r="C8" s="14" t="s">
        <v>15</v>
      </c>
      <c r="D8" s="6" t="s">
        <v>13</v>
      </c>
      <c r="E8" s="6"/>
      <c r="F8" s="6" t="n">
        <v>30</v>
      </c>
      <c r="G8" s="15" t="n">
        <f aca="false">E8*F8</f>
        <v>0</v>
      </c>
      <c r="H8" s="16" t="n">
        <v>0</v>
      </c>
      <c r="I8" s="17" t="n">
        <f aca="false">H8*F8</f>
        <v>0</v>
      </c>
    </row>
    <row r="9" customFormat="false" ht="12.8" hidden="false" customHeight="false" outlineLevel="0" collapsed="false">
      <c r="A9" s="13"/>
      <c r="B9" s="19" t="s">
        <v>16</v>
      </c>
      <c r="C9" s="19"/>
      <c r="D9" s="19"/>
      <c r="E9" s="19"/>
      <c r="F9" s="19"/>
      <c r="G9" s="19"/>
      <c r="H9" s="20" t="n">
        <f aca="false">SUM(I6:I8)</f>
        <v>0</v>
      </c>
      <c r="I9" s="20"/>
    </row>
  </sheetData>
  <mergeCells count="5">
    <mergeCell ref="A1:I3"/>
    <mergeCell ref="A4:I4"/>
    <mergeCell ref="A6:A9"/>
    <mergeCell ref="B9:G9"/>
    <mergeCell ref="H9:I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995"/>
  <sheetViews>
    <sheetView showFormulas="false" showGridLines="false" showRowColHeaders="true" showZeros="true" rightToLeft="false" tabSelected="false" showOutlineSymbols="true" defaultGridColor="true" view="normal" topLeftCell="A97" colorId="64" zoomScale="100" zoomScaleNormal="100" zoomScalePageLayoutView="100" workbookViewId="0">
      <selection pane="topLeft" activeCell="B33" activeCellId="0" sqref="B33"/>
    </sheetView>
  </sheetViews>
  <sheetFormatPr defaultColWidth="14.4453125" defaultRowHeight="15" zeroHeight="false" outlineLevelRow="0" outlineLevelCol="0"/>
  <cols>
    <col collapsed="false" customWidth="true" hidden="false" outlineLevel="0" max="1" min="1" style="21" width="38.43"/>
    <col collapsed="false" customWidth="true" hidden="false" outlineLevel="0" max="2" min="2" style="21" width="60.71"/>
    <col collapsed="false" customWidth="true" hidden="false" outlineLevel="0" max="3" min="3" style="21" width="28.86"/>
    <col collapsed="false" customWidth="true" hidden="false" outlineLevel="0" max="4" min="4" style="21" width="23.71"/>
    <col collapsed="false" customWidth="true" hidden="false" outlineLevel="0" max="5" min="5" style="21" width="11.99"/>
    <col collapsed="false" customWidth="true" hidden="false" outlineLevel="0" max="6" min="6" style="21" width="27.99"/>
    <col collapsed="false" customWidth="true" hidden="false" outlineLevel="0" max="26" min="7" style="21" width="14.57"/>
    <col collapsed="false" customWidth="false" hidden="false" outlineLevel="0" max="1024" min="27" style="21" width="14.43"/>
  </cols>
  <sheetData>
    <row r="1" customFormat="false" ht="15.75" hidden="false" customHeight="true" outlineLevel="0" collapsed="false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customFormat="false" ht="15" hidden="false" customHeight="true" outlineLevel="0" collapsed="false">
      <c r="A2" s="23" t="s">
        <v>17</v>
      </c>
      <c r="B2" s="23"/>
      <c r="C2" s="23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customFormat="false" ht="15" hidden="false" customHeight="true" outlineLevel="0" collapsed="false">
      <c r="A3" s="23"/>
      <c r="B3" s="23"/>
      <c r="C3" s="2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customFormat="false" ht="12.75" hidden="false" customHeight="true" outlineLevel="0" collapsed="false">
      <c r="A4" s="24" t="s">
        <v>18</v>
      </c>
      <c r="B4" s="24"/>
      <c r="C4" s="24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customFormat="false" ht="12.75" hidden="false" customHeight="true" outlineLevel="0" collapsed="false">
      <c r="A5" s="25" t="s">
        <v>19</v>
      </c>
      <c r="B5" s="25"/>
      <c r="C5" s="25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customFormat="false" ht="12.75" hidden="false" customHeight="true" outlineLevel="0" collapsed="false">
      <c r="A6" s="26" t="s">
        <v>20</v>
      </c>
      <c r="B6" s="26"/>
      <c r="C6" s="26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customFormat="false" ht="12.75" hidden="false" customHeight="true" outlineLevel="0" collapsed="false">
      <c r="A7" s="27" t="s">
        <v>21</v>
      </c>
      <c r="B7" s="28" t="s">
        <v>22</v>
      </c>
      <c r="C7" s="29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customFormat="false" ht="12.75" hidden="false" customHeight="true" outlineLevel="0" collapsed="false">
      <c r="A8" s="30"/>
      <c r="B8" s="30"/>
      <c r="C8" s="30"/>
      <c r="D8" s="30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customFormat="false" ht="12.75" hidden="false" customHeight="true" outlineLevel="0" collapsed="false">
      <c r="A9" s="30"/>
      <c r="B9" s="31"/>
      <c r="C9" s="30"/>
      <c r="D9" s="30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customFormat="false" ht="12.75" hidden="false" customHeight="true" outlineLevel="0" collapsed="false">
      <c r="A10" s="24" t="s">
        <v>23</v>
      </c>
      <c r="B10" s="24"/>
      <c r="C10" s="24"/>
      <c r="D10" s="30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customFormat="false" ht="12.75" hidden="false" customHeight="true" outlineLevel="0" collapsed="false">
      <c r="A11" s="32" t="s">
        <v>24</v>
      </c>
      <c r="B11" s="33" t="s">
        <v>25</v>
      </c>
      <c r="C11" s="34"/>
      <c r="D11" s="3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customFormat="false" ht="12.75" hidden="false" customHeight="true" outlineLevel="0" collapsed="false">
      <c r="A12" s="35" t="s">
        <v>26</v>
      </c>
      <c r="B12" s="36" t="s">
        <v>27</v>
      </c>
      <c r="C12" s="37"/>
      <c r="D12" s="30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customFormat="false" ht="12.75" hidden="false" customHeight="true" outlineLevel="0" collapsed="false">
      <c r="A13" s="35" t="s">
        <v>28</v>
      </c>
      <c r="B13" s="36" t="s">
        <v>29</v>
      </c>
      <c r="C13" s="38" t="s">
        <v>30</v>
      </c>
      <c r="D13" s="30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customFormat="false" ht="12.75" hidden="false" customHeight="true" outlineLevel="0" collapsed="false">
      <c r="A14" s="39" t="s">
        <v>31</v>
      </c>
      <c r="B14" s="40" t="s">
        <v>32</v>
      </c>
      <c r="C14" s="41" t="s">
        <v>33</v>
      </c>
      <c r="D14" s="30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customFormat="false" ht="12.75" hidden="false" customHeight="true" outlineLevel="0" collapsed="false">
      <c r="A15" s="30"/>
      <c r="B15" s="30"/>
      <c r="C15" s="30"/>
      <c r="D15" s="30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customFormat="false" ht="12.75" hidden="false" customHeight="true" outlineLevel="0" collapsed="false">
      <c r="A16" s="30"/>
      <c r="B16" s="30"/>
      <c r="C16" s="30"/>
      <c r="D16" s="30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customFormat="false" ht="12.75" hidden="false" customHeight="true" outlineLevel="0" collapsed="false">
      <c r="A17" s="24" t="s">
        <v>34</v>
      </c>
      <c r="B17" s="24" t="s">
        <v>35</v>
      </c>
      <c r="C17" s="42" t="s">
        <v>36</v>
      </c>
      <c r="D17" s="30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customFormat="false" ht="12.75" hidden="false" customHeight="true" outlineLevel="0" collapsed="false">
      <c r="A18" s="43" t="s">
        <v>37</v>
      </c>
      <c r="B18" s="44" t="s">
        <v>38</v>
      </c>
      <c r="C18" s="45" t="n">
        <v>1</v>
      </c>
      <c r="D18" s="30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customFormat="false" ht="12.75" hidden="false" customHeight="true" outlineLevel="0" collapsed="false">
      <c r="A19" s="30"/>
      <c r="B19" s="30"/>
      <c r="C19" s="3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customFormat="false" ht="12.75" hidden="false" customHeight="true" outlineLevel="0" collapsed="false">
      <c r="A20" s="30"/>
      <c r="B20" s="46"/>
      <c r="C20" s="3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customFormat="false" ht="12.75" hidden="false" customHeight="true" outlineLevel="0" collapsed="false">
      <c r="A21" s="24" t="s">
        <v>39</v>
      </c>
      <c r="B21" s="24"/>
      <c r="C21" s="24"/>
      <c r="D21" s="30"/>
      <c r="E21" s="30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customFormat="false" ht="40.25" hidden="false" customHeight="false" outlineLevel="0" collapsed="false">
      <c r="A22" s="32" t="n">
        <v>1</v>
      </c>
      <c r="B22" s="47" t="s">
        <v>40</v>
      </c>
      <c r="C22" s="48" t="s">
        <v>41</v>
      </c>
      <c r="D22" s="30"/>
      <c r="E22" s="30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customFormat="false" ht="12.75" hidden="false" customHeight="true" outlineLevel="0" collapsed="false">
      <c r="A23" s="35" t="n">
        <v>2</v>
      </c>
      <c r="B23" s="49" t="s">
        <v>42</v>
      </c>
      <c r="C23" s="50" t="n">
        <v>3450</v>
      </c>
      <c r="D23" s="30"/>
      <c r="E23" s="30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customFormat="false" ht="12.75" hidden="false" customHeight="true" outlineLevel="0" collapsed="false">
      <c r="A24" s="35" t="n">
        <v>3</v>
      </c>
      <c r="B24" s="36" t="s">
        <v>43</v>
      </c>
      <c r="C24" s="51" t="n">
        <f aca="false">(C23/40)*40</f>
        <v>3450</v>
      </c>
      <c r="D24" s="30"/>
      <c r="E24" s="30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customFormat="false" ht="12.75" hidden="false" customHeight="true" outlineLevel="0" collapsed="false">
      <c r="A25" s="35" t="n">
        <v>3</v>
      </c>
      <c r="B25" s="36" t="s">
        <v>44</v>
      </c>
      <c r="C25" s="37"/>
      <c r="D25" s="30"/>
      <c r="E25" s="30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customFormat="false" ht="12.75" hidden="false" customHeight="true" outlineLevel="0" collapsed="false">
      <c r="A26" s="39" t="n">
        <v>4</v>
      </c>
      <c r="B26" s="40" t="s">
        <v>45</v>
      </c>
      <c r="C26" s="52"/>
      <c r="D26" s="30"/>
      <c r="E26" s="30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customFormat="false" ht="12.75" hidden="false" customHeight="true" outlineLevel="0" collapsed="false">
      <c r="A27" s="30"/>
      <c r="B27" s="30"/>
      <c r="C27" s="30"/>
      <c r="D27" s="30"/>
      <c r="E27" s="30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customFormat="false" ht="12.75" hidden="false" customHeight="true" outlineLevel="0" collapsed="false">
      <c r="A28" s="22"/>
      <c r="B28" s="53" t="s">
        <v>46</v>
      </c>
      <c r="C28" s="30"/>
      <c r="D28" s="30"/>
      <c r="E28" s="30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customFormat="false" ht="12.75" hidden="false" customHeight="true" outlineLevel="0" collapsed="false">
      <c r="A29" s="46"/>
      <c r="B29" s="30"/>
      <c r="C29" s="30"/>
      <c r="D29" s="30"/>
      <c r="E29" s="30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customFormat="false" ht="12.75" hidden="false" customHeight="true" outlineLevel="0" collapsed="false">
      <c r="A30" s="54" t="s">
        <v>47</v>
      </c>
      <c r="B30" s="54"/>
      <c r="C30" s="55" t="s">
        <v>48</v>
      </c>
      <c r="D30" s="56" t="s">
        <v>49</v>
      </c>
      <c r="E30" s="30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customFormat="false" ht="12.75" hidden="false" customHeight="true" outlineLevel="0" collapsed="false">
      <c r="A31" s="32" t="s">
        <v>24</v>
      </c>
      <c r="B31" s="33" t="s">
        <v>50</v>
      </c>
      <c r="C31" s="57" t="n">
        <v>1</v>
      </c>
      <c r="D31" s="51" t="n">
        <f aca="false">C24</f>
        <v>3450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customFormat="false" ht="12.75" hidden="false" customHeight="true" outlineLevel="0" collapsed="false">
      <c r="A32" s="35" t="s">
        <v>26</v>
      </c>
      <c r="B32" s="36" t="s">
        <v>51</v>
      </c>
      <c r="C32" s="58"/>
      <c r="D32" s="59" t="n">
        <v>0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customFormat="false" ht="12.75" hidden="false" customHeight="true" outlineLevel="0" collapsed="false">
      <c r="A33" s="35" t="s">
        <v>28</v>
      </c>
      <c r="B33" s="36" t="s">
        <v>52</v>
      </c>
      <c r="C33" s="58"/>
      <c r="D33" s="59" t="n">
        <v>0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customFormat="false" ht="12.75" hidden="false" customHeight="true" outlineLevel="0" collapsed="false">
      <c r="A34" s="35" t="s">
        <v>31</v>
      </c>
      <c r="B34" s="36" t="s">
        <v>53</v>
      </c>
      <c r="C34" s="58" t="n">
        <v>0.2</v>
      </c>
      <c r="D34" s="59" t="n">
        <f aca="false">((((D31+D32+D33)/200)*C34)*(10*1.1429))</f>
        <v>39.43005</v>
      </c>
      <c r="E34" s="60"/>
      <c r="F34" s="60"/>
      <c r="G34" s="60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customFormat="false" ht="12.75" hidden="false" customHeight="true" outlineLevel="0" collapsed="false">
      <c r="A35" s="35" t="s">
        <v>54</v>
      </c>
      <c r="B35" s="36" t="s">
        <v>55</v>
      </c>
      <c r="C35" s="58"/>
      <c r="D35" s="59" t="n">
        <v>0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customFormat="false" ht="12.75" hidden="false" customHeight="true" outlineLevel="0" collapsed="false">
      <c r="A36" s="35" t="s">
        <v>56</v>
      </c>
      <c r="B36" s="61" t="s">
        <v>57</v>
      </c>
      <c r="C36" s="58"/>
      <c r="D36" s="59" t="n">
        <v>0</v>
      </c>
      <c r="E36" s="60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customFormat="false" ht="12.75" hidden="false" customHeight="true" outlineLevel="0" collapsed="false">
      <c r="A37" s="62" t="s">
        <v>58</v>
      </c>
      <c r="B37" s="62"/>
      <c r="C37" s="62"/>
      <c r="D37" s="63" t="n">
        <f aca="false">SUM(D31:D36)</f>
        <v>3489.43005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customFormat="false" ht="12.75" hidden="false" customHeight="true" outlineLevel="0" collapsed="false">
      <c r="A38" s="30"/>
      <c r="B38" s="30"/>
      <c r="C38" s="30"/>
      <c r="D38" s="30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customFormat="false" ht="12.75" hidden="false" customHeight="true" outlineLevel="0" collapsed="false">
      <c r="A39" s="22"/>
      <c r="B39" s="53" t="s">
        <v>59</v>
      </c>
      <c r="C39" s="30"/>
      <c r="D39" s="30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customFormat="false" ht="12.75" hidden="false" customHeight="true" outlineLevel="0" collapsed="false">
      <c r="A40" s="46"/>
      <c r="B40" s="30"/>
      <c r="C40" s="30"/>
      <c r="D40" s="30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customFormat="false" ht="12.75" hidden="false" customHeight="true" outlineLevel="0" collapsed="false">
      <c r="A41" s="62" t="s">
        <v>60</v>
      </c>
      <c r="B41" s="62"/>
      <c r="C41" s="56" t="s">
        <v>48</v>
      </c>
      <c r="D41" s="64" t="s">
        <v>49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customFormat="false" ht="12.75" hidden="false" customHeight="true" outlineLevel="0" collapsed="false">
      <c r="A42" s="32" t="s">
        <v>24</v>
      </c>
      <c r="B42" s="33" t="s">
        <v>61</v>
      </c>
      <c r="C42" s="65" t="n">
        <v>0.0833</v>
      </c>
      <c r="D42" s="66" t="n">
        <f aca="false">C42*$D$37</f>
        <v>290.669523165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customFormat="false" ht="12.75" hidden="false" customHeight="true" outlineLevel="0" collapsed="false">
      <c r="A43" s="67" t="s">
        <v>26</v>
      </c>
      <c r="B43" s="61" t="s">
        <v>62</v>
      </c>
      <c r="C43" s="68" t="n">
        <v>0.1111</v>
      </c>
      <c r="D43" s="69" t="n">
        <f aca="false">C43*$D$37</f>
        <v>387.675678555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customFormat="false" ht="12.75" hidden="false" customHeight="true" outlineLevel="0" collapsed="false">
      <c r="A44" s="62" t="s">
        <v>63</v>
      </c>
      <c r="B44" s="62"/>
      <c r="C44" s="70" t="n">
        <f aca="false">C42+C43</f>
        <v>0.1944</v>
      </c>
      <c r="D44" s="71" t="n">
        <f aca="false">ROUND(SUM(D42:D43),2)</f>
        <v>678.35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customFormat="false" ht="12.75" hidden="false" customHeight="true" outlineLevel="0" collapsed="false">
      <c r="A45" s="46"/>
      <c r="B45" s="30"/>
      <c r="C45" s="30"/>
      <c r="D45" s="30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customFormat="false" ht="12.75" hidden="false" customHeight="true" outlineLevel="0" collapsed="false">
      <c r="A46" s="46"/>
      <c r="B46" s="30"/>
      <c r="C46" s="30"/>
      <c r="D46" s="30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customFormat="false" ht="12.75" hidden="false" customHeight="true" outlineLevel="0" collapsed="false">
      <c r="A47" s="62" t="s">
        <v>64</v>
      </c>
      <c r="B47" s="62"/>
      <c r="C47" s="55" t="s">
        <v>48</v>
      </c>
      <c r="D47" s="56" t="s">
        <v>49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customFormat="false" ht="12.75" hidden="false" customHeight="true" outlineLevel="0" collapsed="false">
      <c r="A48" s="32" t="s">
        <v>24</v>
      </c>
      <c r="B48" s="33" t="s">
        <v>65</v>
      </c>
      <c r="C48" s="65" t="n">
        <v>0.2</v>
      </c>
      <c r="D48" s="66" t="n">
        <f aca="false">SUM($D$37,$D$44,$D$95)*C48</f>
        <v>833.55601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customFormat="false" ht="12.75" hidden="false" customHeight="true" outlineLevel="0" collapsed="false">
      <c r="A49" s="35" t="s">
        <v>26</v>
      </c>
      <c r="B49" s="36" t="s">
        <v>66</v>
      </c>
      <c r="C49" s="72" t="n">
        <v>0.015</v>
      </c>
      <c r="D49" s="66" t="n">
        <f aca="false">SUM($D$37,$D$44,$D$95)*C49</f>
        <v>62.51670075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customFormat="false" ht="12.75" hidden="false" customHeight="true" outlineLevel="0" collapsed="false">
      <c r="A50" s="35" t="s">
        <v>28</v>
      </c>
      <c r="B50" s="36" t="s">
        <v>67</v>
      </c>
      <c r="C50" s="72" t="n">
        <v>0.01</v>
      </c>
      <c r="D50" s="66" t="n">
        <f aca="false">SUM($D$37,$D$44,$D$95)*C50</f>
        <v>41.6778005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customFormat="false" ht="12.75" hidden="false" customHeight="true" outlineLevel="0" collapsed="false">
      <c r="A51" s="35" t="s">
        <v>31</v>
      </c>
      <c r="B51" s="36" t="s">
        <v>68</v>
      </c>
      <c r="C51" s="72" t="n">
        <v>0.002</v>
      </c>
      <c r="D51" s="66" t="n">
        <f aca="false">SUM($D$37,$D$44,$D$95)*C51</f>
        <v>8.3355601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customFormat="false" ht="12.75" hidden="false" customHeight="true" outlineLevel="0" collapsed="false">
      <c r="A52" s="35" t="s">
        <v>54</v>
      </c>
      <c r="B52" s="36" t="s">
        <v>69</v>
      </c>
      <c r="C52" s="72" t="n">
        <v>0.025</v>
      </c>
      <c r="D52" s="66" t="n">
        <f aca="false">SUM($D$37,$D$44,$D$95)*C52</f>
        <v>104.19450125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customFormat="false" ht="12.75" hidden="false" customHeight="true" outlineLevel="0" collapsed="false">
      <c r="A53" s="35" t="s">
        <v>56</v>
      </c>
      <c r="B53" s="36" t="s">
        <v>70</v>
      </c>
      <c r="C53" s="72" t="n">
        <v>0.08</v>
      </c>
      <c r="D53" s="66" t="n">
        <f aca="false">SUM($D$37,$D$44,$D$95)*C53</f>
        <v>333.422404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customFormat="false" ht="12.75" hidden="false" customHeight="true" outlineLevel="0" collapsed="false">
      <c r="A54" s="35" t="s">
        <v>71</v>
      </c>
      <c r="B54" s="36" t="s">
        <v>72</v>
      </c>
      <c r="C54" s="73" t="n">
        <v>0.03</v>
      </c>
      <c r="D54" s="66" t="n">
        <f aca="false">SUM($D$37,$D$44,$D$95)*C54</f>
        <v>125.0334015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customFormat="false" ht="12.75" hidden="false" customHeight="true" outlineLevel="0" collapsed="false">
      <c r="A55" s="67" t="s">
        <v>73</v>
      </c>
      <c r="B55" s="61" t="s">
        <v>74</v>
      </c>
      <c r="C55" s="74" t="n">
        <v>0.006</v>
      </c>
      <c r="D55" s="66" t="n">
        <f aca="false">SUM($D$37,$D$44,$D$95)*C55</f>
        <v>25.0066803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customFormat="false" ht="12.75" hidden="false" customHeight="true" outlineLevel="0" collapsed="false">
      <c r="A56" s="62" t="s">
        <v>63</v>
      </c>
      <c r="B56" s="62"/>
      <c r="C56" s="75" t="n">
        <f aca="false">SUM(C48:C55)</f>
        <v>0.368</v>
      </c>
      <c r="D56" s="76" t="n">
        <f aca="false">ROUND(SUM(D48:D55),2)</f>
        <v>1533.74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customFormat="false" ht="12.75" hidden="false" customHeight="true" outlineLevel="0" collapsed="false">
      <c r="A57" s="77" t="s">
        <v>75</v>
      </c>
      <c r="B57" s="77"/>
      <c r="C57" s="77"/>
      <c r="D57" s="77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customFormat="false" ht="12.75" hidden="false" customHeight="true" outlineLevel="0" collapsed="false">
      <c r="A58" s="78" t="s">
        <v>76</v>
      </c>
      <c r="B58" s="78"/>
      <c r="C58" s="78"/>
      <c r="D58" s="78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customFormat="false" ht="12.75" hidden="false" customHeight="true" outlineLevel="0" collapsed="false">
      <c r="A59" s="79" t="s">
        <v>77</v>
      </c>
      <c r="B59" s="79"/>
      <c r="C59" s="79"/>
      <c r="D59" s="79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customFormat="false" ht="12.75" hidden="false" customHeight="true" outlineLevel="0" collapsed="false">
      <c r="A60" s="46"/>
      <c r="B60" s="30"/>
      <c r="C60" s="30"/>
      <c r="D60" s="30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customFormat="false" ht="12.75" hidden="false" customHeight="true" outlineLevel="0" collapsed="false">
      <c r="A61" s="62" t="s">
        <v>78</v>
      </c>
      <c r="B61" s="62"/>
      <c r="C61" s="64" t="s">
        <v>79</v>
      </c>
      <c r="D61" s="56" t="s">
        <v>80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customFormat="false" ht="12.75" hidden="false" customHeight="true" outlineLevel="0" collapsed="false">
      <c r="A62" s="32" t="s">
        <v>24</v>
      </c>
      <c r="B62" s="80" t="s">
        <v>81</v>
      </c>
      <c r="C62" s="81" t="n">
        <v>0</v>
      </c>
      <c r="D62" s="69" t="n">
        <f aca="false">IF((22*2*C62-ROUND(D31*0.06,2))&lt;=0,0,(22*2*C62-ROUND(D31*0.06,2)))</f>
        <v>0</v>
      </c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customFormat="false" ht="12.75" hidden="false" customHeight="true" outlineLevel="0" collapsed="false">
      <c r="A63" s="35" t="s">
        <v>26</v>
      </c>
      <c r="B63" s="36" t="s">
        <v>82</v>
      </c>
      <c r="C63" s="82" t="n">
        <v>0</v>
      </c>
      <c r="D63" s="83" t="n">
        <f aca="false">C63*22*99%</f>
        <v>0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customFormat="false" ht="12.75" hidden="false" customHeight="true" outlineLevel="0" collapsed="false">
      <c r="A64" s="35" t="s">
        <v>28</v>
      </c>
      <c r="B64" s="36" t="s">
        <v>83</v>
      </c>
      <c r="C64" s="82" t="n">
        <v>0</v>
      </c>
      <c r="D64" s="83" t="n">
        <v>0</v>
      </c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customFormat="false" ht="12.75" hidden="false" customHeight="true" outlineLevel="0" collapsed="false">
      <c r="A65" s="35" t="s">
        <v>31</v>
      </c>
      <c r="B65" s="36" t="s">
        <v>84</v>
      </c>
      <c r="C65" s="82" t="n">
        <v>0</v>
      </c>
      <c r="D65" s="83" t="n">
        <v>0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customFormat="false" ht="12.75" hidden="false" customHeight="true" outlineLevel="0" collapsed="false">
      <c r="A66" s="35" t="s">
        <v>54</v>
      </c>
      <c r="B66" s="36" t="s">
        <v>85</v>
      </c>
      <c r="C66" s="82" t="n">
        <v>0</v>
      </c>
      <c r="D66" s="83" t="n">
        <v>0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customFormat="false" ht="12.75" hidden="false" customHeight="true" outlineLevel="0" collapsed="false">
      <c r="A67" s="35" t="s">
        <v>56</v>
      </c>
      <c r="B67" s="84" t="s">
        <v>86</v>
      </c>
      <c r="C67" s="82" t="n">
        <v>0</v>
      </c>
      <c r="D67" s="83" t="n">
        <v>0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customFormat="false" ht="12.75" hidden="false" customHeight="true" outlineLevel="0" collapsed="false">
      <c r="A68" s="67" t="s">
        <v>71</v>
      </c>
      <c r="B68" s="84" t="s">
        <v>87</v>
      </c>
      <c r="C68" s="82" t="n">
        <v>0</v>
      </c>
      <c r="D68" s="85" t="n">
        <v>0</v>
      </c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customFormat="false" ht="12.75" hidden="false" customHeight="true" outlineLevel="0" collapsed="false">
      <c r="A69" s="67" t="s">
        <v>73</v>
      </c>
      <c r="B69" s="84" t="s">
        <v>88</v>
      </c>
      <c r="C69" s="82" t="n">
        <v>0</v>
      </c>
      <c r="D69" s="86" t="n">
        <v>0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customFormat="false" ht="12.75" hidden="false" customHeight="true" outlineLevel="0" collapsed="false">
      <c r="A70" s="87" t="s">
        <v>63</v>
      </c>
      <c r="B70" s="87"/>
      <c r="C70" s="87"/>
      <c r="D70" s="71" t="n">
        <f aca="false">SUM(D62:D69)</f>
        <v>0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customFormat="false" ht="12.75" hidden="false" customHeight="true" outlineLevel="0" collapsed="false">
      <c r="A71" s="88"/>
      <c r="B71" s="88"/>
      <c r="C71" s="88"/>
      <c r="D71" s="89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customFormat="false" ht="12.75" hidden="false" customHeight="true" outlineLevel="0" collapsed="false">
      <c r="A72" s="46"/>
      <c r="B72" s="30"/>
      <c r="C72" s="30"/>
      <c r="D72" s="30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customFormat="false" ht="12.75" hidden="false" customHeight="true" outlineLevel="0" collapsed="false">
      <c r="A73" s="30"/>
      <c r="B73" s="90" t="s">
        <v>89</v>
      </c>
      <c r="C73" s="30"/>
      <c r="D73" s="30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customFormat="false" ht="12.75" hidden="false" customHeight="true" outlineLevel="0" collapsed="false">
      <c r="A74" s="30"/>
      <c r="B74" s="30"/>
      <c r="C74" s="30"/>
      <c r="D74" s="30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customFormat="false" ht="12.75" hidden="false" customHeight="true" outlineLevel="0" collapsed="false">
      <c r="A75" s="62" t="s">
        <v>90</v>
      </c>
      <c r="B75" s="62"/>
      <c r="C75" s="56" t="s">
        <v>49</v>
      </c>
      <c r="D75" s="30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customFormat="false" ht="12.75" hidden="false" customHeight="true" outlineLevel="0" collapsed="false">
      <c r="A76" s="32" t="s">
        <v>91</v>
      </c>
      <c r="B76" s="33" t="s">
        <v>92</v>
      </c>
      <c r="C76" s="69" t="n">
        <f aca="false">D44</f>
        <v>678.35</v>
      </c>
      <c r="D76" s="30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customFormat="false" ht="12.75" hidden="false" customHeight="true" outlineLevel="0" collapsed="false">
      <c r="A77" s="35" t="s">
        <v>93</v>
      </c>
      <c r="B77" s="36" t="s">
        <v>94</v>
      </c>
      <c r="C77" s="83" t="n">
        <f aca="false">D56</f>
        <v>1533.74</v>
      </c>
      <c r="D77" s="30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customFormat="false" ht="12.75" hidden="false" customHeight="true" outlineLevel="0" collapsed="false">
      <c r="A78" s="67" t="s">
        <v>95</v>
      </c>
      <c r="B78" s="61" t="s">
        <v>96</v>
      </c>
      <c r="C78" s="85" t="n">
        <f aca="false">D70</f>
        <v>0</v>
      </c>
      <c r="D78" s="30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customFormat="false" ht="12.75" hidden="false" customHeight="true" outlineLevel="0" collapsed="false">
      <c r="A79" s="62" t="s">
        <v>63</v>
      </c>
      <c r="B79" s="62"/>
      <c r="C79" s="76" t="n">
        <f aca="false">ROUND(SUM(C76:C78),2)</f>
        <v>2212.09</v>
      </c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customFormat="false" ht="12.75" hidden="false" customHeight="true" outlineLevel="0" collapsed="false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customFormat="false" ht="12.75" hidden="false" customHeight="true" outlineLevel="0" collapsed="false">
      <c r="A81" s="22"/>
      <c r="B81" s="53" t="s">
        <v>97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customFormat="false" ht="12.75" hidden="false" customHeight="true" outlineLevel="0" collapsed="false">
      <c r="A82" s="22"/>
      <c r="B82" s="22"/>
      <c r="C82" s="22"/>
      <c r="D82" s="91" t="n">
        <f aca="false">C90*D37</f>
        <v>249.79573533132</v>
      </c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customFormat="false" ht="12.75" hidden="false" customHeight="true" outlineLevel="0" collapsed="false">
      <c r="A83" s="54" t="s">
        <v>97</v>
      </c>
      <c r="B83" s="54"/>
      <c r="C83" s="56" t="s">
        <v>48</v>
      </c>
      <c r="D83" s="64" t="s">
        <v>49</v>
      </c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customFormat="false" ht="12.75" hidden="false" customHeight="true" outlineLevel="0" collapsed="false">
      <c r="A84" s="32" t="s">
        <v>24</v>
      </c>
      <c r="B84" s="33" t="s">
        <v>98</v>
      </c>
      <c r="C84" s="65" t="n">
        <f aca="false">0.05*(1/12)</f>
        <v>0.00416666666666667</v>
      </c>
      <c r="D84" s="66" t="n">
        <f aca="false">C84*($D$37+$D$44)</f>
        <v>17.3657502083333</v>
      </c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customFormat="false" ht="12.75" hidden="false" customHeight="true" outlineLevel="0" collapsed="false">
      <c r="A85" s="35" t="s">
        <v>26</v>
      </c>
      <c r="B85" s="36" t="s">
        <v>99</v>
      </c>
      <c r="C85" s="72" t="n">
        <f aca="false">($C$53*C84)</f>
        <v>0.000333333333333333</v>
      </c>
      <c r="D85" s="66" t="n">
        <f aca="false">C85*($D$37+$D$44)</f>
        <v>1.38926001666667</v>
      </c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customFormat="false" ht="12.75" hidden="false" customHeight="true" outlineLevel="0" collapsed="false">
      <c r="A86" s="35" t="s">
        <v>28</v>
      </c>
      <c r="B86" s="36" t="s">
        <v>100</v>
      </c>
      <c r="C86" s="72" t="n">
        <v>0.02</v>
      </c>
      <c r="D86" s="66" t="n">
        <f aca="false">C86*($D$37+$D$44)</f>
        <v>83.355601</v>
      </c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customFormat="false" ht="12.75" hidden="false" customHeight="true" outlineLevel="0" collapsed="false">
      <c r="A87" s="35" t="s">
        <v>31</v>
      </c>
      <c r="B87" s="36" t="s">
        <v>101</v>
      </c>
      <c r="C87" s="72" t="n">
        <v>0.0198</v>
      </c>
      <c r="D87" s="66" t="n">
        <f aca="false">C87*($D$37+$D$44)</f>
        <v>82.52204499</v>
      </c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customFormat="false" ht="12.75" hidden="false" customHeight="true" outlineLevel="0" collapsed="false">
      <c r="A88" s="35" t="s">
        <v>54</v>
      </c>
      <c r="B88" s="36" t="s">
        <v>102</v>
      </c>
      <c r="C88" s="72" t="n">
        <f aca="false">($C$56*C87)</f>
        <v>0.0072864</v>
      </c>
      <c r="D88" s="66" t="n">
        <f aca="false">C88*($D$37+$D$44)</f>
        <v>30.36811255632</v>
      </c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customFormat="false" ht="12.75" hidden="false" customHeight="true" outlineLevel="0" collapsed="false">
      <c r="A89" s="67" t="s">
        <v>56</v>
      </c>
      <c r="B89" s="61" t="s">
        <v>103</v>
      </c>
      <c r="C89" s="74" t="n">
        <v>0.02</v>
      </c>
      <c r="D89" s="66" t="n">
        <f aca="false">C89*($D$37+$D$44)</f>
        <v>83.355601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customFormat="false" ht="12.75" hidden="false" customHeight="true" outlineLevel="0" collapsed="false">
      <c r="A90" s="62" t="s">
        <v>63</v>
      </c>
      <c r="B90" s="62"/>
      <c r="C90" s="75" t="n">
        <f aca="false">SUM(C84:C89)</f>
        <v>0.0715864</v>
      </c>
      <c r="D90" s="92" t="n">
        <f aca="false">SUM(D84:D89)</f>
        <v>298.35636977132</v>
      </c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customFormat="false" ht="12.75" hidden="false" customHeight="true" outlineLevel="0" collapsed="false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customFormat="false" ht="12.75" hidden="false" customHeight="true" outlineLevel="0" collapsed="false">
      <c r="A92" s="22"/>
      <c r="B92" s="53" t="s">
        <v>104</v>
      </c>
      <c r="C92" s="30"/>
      <c r="D92" s="30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customFormat="false" ht="12.75" hidden="false" customHeight="true" outlineLevel="0" collapsed="false">
      <c r="A93" s="46"/>
      <c r="B93" s="30"/>
      <c r="C93" s="30"/>
      <c r="D93" s="30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customFormat="false" ht="12.75" hidden="false" customHeight="true" outlineLevel="0" collapsed="false">
      <c r="A94" s="62" t="s">
        <v>105</v>
      </c>
      <c r="B94" s="62"/>
      <c r="C94" s="55" t="s">
        <v>48</v>
      </c>
      <c r="D94" s="56" t="s">
        <v>49</v>
      </c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customFormat="false" ht="12.75" hidden="false" customHeight="true" outlineLevel="0" collapsed="false">
      <c r="A95" s="32" t="s">
        <v>24</v>
      </c>
      <c r="B95" s="93" t="s">
        <v>106</v>
      </c>
      <c r="C95" s="65" t="n">
        <v>0</v>
      </c>
      <c r="D95" s="66" t="n">
        <f aca="false">C95*$D$37</f>
        <v>0</v>
      </c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customFormat="false" ht="12.75" hidden="false" customHeight="true" outlineLevel="0" collapsed="false">
      <c r="A96" s="35" t="s">
        <v>26</v>
      </c>
      <c r="B96" s="94" t="s">
        <v>107</v>
      </c>
      <c r="C96" s="72" t="n">
        <v>0.0167</v>
      </c>
      <c r="D96" s="66" t="n">
        <f aca="false">C96*$D$37</f>
        <v>58.273481835</v>
      </c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customFormat="false" ht="12.75" hidden="false" customHeight="true" outlineLevel="0" collapsed="false">
      <c r="A97" s="35" t="s">
        <v>28</v>
      </c>
      <c r="B97" s="94" t="s">
        <v>108</v>
      </c>
      <c r="C97" s="72" t="n">
        <f aca="false">(5/365)*1.5%</f>
        <v>0.000205479452054794</v>
      </c>
      <c r="D97" s="66" t="n">
        <f aca="false">C97*$D$37</f>
        <v>0.717006174657534</v>
      </c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customFormat="false" ht="12.75" hidden="false" customHeight="true" outlineLevel="0" collapsed="false">
      <c r="A98" s="35" t="s">
        <v>31</v>
      </c>
      <c r="B98" s="94" t="s">
        <v>109</v>
      </c>
      <c r="C98" s="72" t="n">
        <v>0.0003</v>
      </c>
      <c r="D98" s="66" t="n">
        <f aca="false">C98*$D$37</f>
        <v>1.046829015</v>
      </c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customFormat="false" ht="12.75" hidden="false" customHeight="true" outlineLevel="0" collapsed="false">
      <c r="A99" s="35" t="s">
        <v>54</v>
      </c>
      <c r="B99" s="94" t="s">
        <v>110</v>
      </c>
      <c r="C99" s="72" t="n">
        <f aca="false">(1/12)*2.5%*(4/12)</f>
        <v>0.000694444444444444</v>
      </c>
      <c r="D99" s="66" t="n">
        <f aca="false">C99*$D$37</f>
        <v>2.4232153125</v>
      </c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customFormat="false" ht="12.75" hidden="false" customHeight="true" outlineLevel="0" collapsed="false">
      <c r="A100" s="35" t="s">
        <v>56</v>
      </c>
      <c r="B100" s="94" t="s">
        <v>111</v>
      </c>
      <c r="C100" s="72" t="n">
        <v>0</v>
      </c>
      <c r="D100" s="66" t="n">
        <f aca="false">C100*$D$37</f>
        <v>0</v>
      </c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customFormat="false" ht="12.75" hidden="false" customHeight="true" outlineLevel="0" collapsed="false">
      <c r="A101" s="62" t="s">
        <v>63</v>
      </c>
      <c r="B101" s="62"/>
      <c r="C101" s="75" t="n">
        <f aca="false">SUM(C95:C100)</f>
        <v>0.0178999238964992</v>
      </c>
      <c r="D101" s="92" t="n">
        <f aca="false">SUM(D95:D100)</f>
        <v>62.4605323371575</v>
      </c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customFormat="false" ht="12.75" hidden="false" customHeight="true" outlineLevel="0" collapsed="false">
      <c r="A102" s="95" t="s">
        <v>112</v>
      </c>
      <c r="B102" s="95"/>
      <c r="C102" s="95"/>
      <c r="D102" s="95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customFormat="false" ht="12.75" hidden="false" customHeight="true" outlineLevel="0" collapsed="false">
      <c r="A103" s="95"/>
      <c r="B103" s="95"/>
      <c r="C103" s="95"/>
      <c r="D103" s="95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customFormat="false" ht="12.75" hidden="false" customHeight="true" outlineLevel="0" collapsed="false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customFormat="false" ht="12.75" hidden="false" customHeight="true" outlineLevel="0" collapsed="false">
      <c r="A105" s="62" t="s">
        <v>113</v>
      </c>
      <c r="B105" s="62"/>
      <c r="C105" s="55" t="s">
        <v>48</v>
      </c>
      <c r="D105" s="56" t="s">
        <v>49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customFormat="false" ht="12.75" hidden="false" customHeight="true" outlineLevel="0" collapsed="false">
      <c r="A106" s="96" t="s">
        <v>24</v>
      </c>
      <c r="B106" s="97" t="s">
        <v>114</v>
      </c>
      <c r="C106" s="98" t="n">
        <v>0</v>
      </c>
      <c r="D106" s="99" t="n">
        <f aca="false">C106*$D$37</f>
        <v>0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customFormat="false" ht="12.75" hidden="false" customHeight="true" outlineLevel="0" collapsed="false">
      <c r="A107" s="62" t="s">
        <v>63</v>
      </c>
      <c r="B107" s="62"/>
      <c r="C107" s="75" t="n">
        <f aca="false">SUM(C106)</f>
        <v>0</v>
      </c>
      <c r="D107" s="92" t="n">
        <f aca="false">SUM(D106)</f>
        <v>0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customFormat="false" ht="12.75" hidden="false" customHeight="true" outlineLevel="0" collapsed="false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customFormat="false" ht="12.75" hidden="false" customHeight="true" outlineLevel="0" collapsed="false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customFormat="false" ht="12.75" hidden="false" customHeight="true" outlineLevel="0" collapsed="false">
      <c r="A110" s="30"/>
      <c r="B110" s="90" t="s">
        <v>115</v>
      </c>
      <c r="C110" s="30"/>
      <c r="D110" s="30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customFormat="false" ht="12.75" hidden="false" customHeight="true" outlineLevel="0" collapsed="false">
      <c r="A111" s="30"/>
      <c r="B111" s="30"/>
      <c r="C111" s="30"/>
      <c r="D111" s="30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customFormat="false" ht="12.75" hidden="false" customHeight="true" outlineLevel="0" collapsed="false">
      <c r="A112" s="62" t="s">
        <v>116</v>
      </c>
      <c r="B112" s="62"/>
      <c r="C112" s="56" t="s">
        <v>49</v>
      </c>
      <c r="D112" s="30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customFormat="false" ht="12.75" hidden="false" customHeight="true" outlineLevel="0" collapsed="false">
      <c r="A113" s="32" t="s">
        <v>117</v>
      </c>
      <c r="B113" s="33" t="s">
        <v>118</v>
      </c>
      <c r="C113" s="69" t="n">
        <f aca="false">D101</f>
        <v>62.4605323371575</v>
      </c>
      <c r="D113" s="30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customFormat="false" ht="12.75" hidden="false" customHeight="true" outlineLevel="0" collapsed="false">
      <c r="A114" s="67" t="s">
        <v>119</v>
      </c>
      <c r="B114" s="61" t="s">
        <v>120</v>
      </c>
      <c r="C114" s="85" t="n">
        <f aca="false">D107</f>
        <v>0</v>
      </c>
      <c r="D114" s="30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customFormat="false" ht="12.75" hidden="false" customHeight="true" outlineLevel="0" collapsed="false">
      <c r="A115" s="62" t="s">
        <v>63</v>
      </c>
      <c r="B115" s="62"/>
      <c r="C115" s="76" t="n">
        <f aca="false">SUM(C113:C114)</f>
        <v>62.4605323371575</v>
      </c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customFormat="false" ht="12.75" hidden="false" customHeight="true" outlineLevel="0" collapsed="false">
      <c r="A116" s="30"/>
      <c r="B116" s="30"/>
      <c r="C116" s="30"/>
      <c r="D116" s="30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customFormat="false" ht="12.75" hidden="false" customHeight="true" outlineLevel="0" collapsed="false">
      <c r="A117" s="46"/>
      <c r="B117" s="53" t="s">
        <v>121</v>
      </c>
      <c r="C117" s="30"/>
      <c r="D117" s="30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customFormat="false" ht="12.75" hidden="false" customHeight="true" outlineLevel="0" collapsed="false">
      <c r="A118" s="46"/>
      <c r="B118" s="30"/>
      <c r="C118" s="30"/>
      <c r="D118" s="30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customFormat="false" ht="12.75" hidden="false" customHeight="true" outlineLevel="0" collapsed="false">
      <c r="A119" s="62" t="s">
        <v>122</v>
      </c>
      <c r="B119" s="62"/>
      <c r="C119" s="56" t="s">
        <v>49</v>
      </c>
      <c r="D119" s="30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customFormat="false" ht="12.75" hidden="false" customHeight="true" outlineLevel="0" collapsed="false">
      <c r="A120" s="32" t="s">
        <v>24</v>
      </c>
      <c r="B120" s="61" t="s">
        <v>123</v>
      </c>
      <c r="C120" s="100" t="n">
        <f aca="false">'Tabela de EPI''S'!D10</f>
        <v>0</v>
      </c>
      <c r="D120" s="30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customFormat="false" ht="12.75" hidden="false" customHeight="true" outlineLevel="0" collapsed="false">
      <c r="A121" s="32" t="s">
        <v>26</v>
      </c>
      <c r="B121" s="61" t="s">
        <v>124</v>
      </c>
      <c r="C121" s="100" t="n">
        <f aca="false">'Tabela de Uniformes'!D6</f>
        <v>0</v>
      </c>
      <c r="D121" s="30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customFormat="false" ht="12.75" hidden="false" customHeight="true" outlineLevel="0" collapsed="false">
      <c r="A122" s="62" t="s">
        <v>63</v>
      </c>
      <c r="B122" s="62"/>
      <c r="C122" s="71" t="n">
        <f aca="false">SUM(C120:C121)</f>
        <v>0</v>
      </c>
      <c r="D122" s="30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customFormat="false" ht="15" hidden="false" customHeight="true" outlineLevel="0" collapsed="false">
      <c r="A123" s="101"/>
      <c r="B123" s="30"/>
      <c r="C123" s="30"/>
      <c r="D123" s="30"/>
      <c r="E123" s="60"/>
      <c r="F123" s="10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customFormat="false" ht="12.75" hidden="false" customHeight="true" outlineLevel="0" collapsed="false">
      <c r="A124" s="46"/>
      <c r="B124" s="53" t="s">
        <v>125</v>
      </c>
      <c r="C124" s="30"/>
      <c r="D124" s="30"/>
      <c r="E124" s="60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customFormat="false" ht="12.75" hidden="false" customHeight="true" outlineLevel="0" collapsed="false">
      <c r="A125" s="46"/>
      <c r="B125" s="30"/>
      <c r="C125" s="30"/>
      <c r="D125" s="30"/>
      <c r="E125" s="60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customFormat="false" ht="12.75" hidden="false" customHeight="true" outlineLevel="0" collapsed="false">
      <c r="A126" s="62" t="s">
        <v>126</v>
      </c>
      <c r="B126" s="62"/>
      <c r="C126" s="56" t="s">
        <v>48</v>
      </c>
      <c r="D126" s="56" t="s">
        <v>49</v>
      </c>
      <c r="E126" s="60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customFormat="false" ht="15" hidden="false" customHeight="true" outlineLevel="0" collapsed="false">
      <c r="A127" s="32" t="s">
        <v>24</v>
      </c>
      <c r="B127" s="33" t="s">
        <v>127</v>
      </c>
      <c r="C127" s="103"/>
      <c r="D127" s="104" t="n">
        <f aca="false">C127*$C$148</f>
        <v>0</v>
      </c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customFormat="false" ht="12.75" hidden="false" customHeight="true" outlineLevel="0" collapsed="false">
      <c r="A128" s="35" t="s">
        <v>26</v>
      </c>
      <c r="B128" s="36" t="s">
        <v>128</v>
      </c>
      <c r="C128" s="73"/>
      <c r="D128" s="105" t="n">
        <f aca="false">C128*($D$127+$C$148)</f>
        <v>0</v>
      </c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customFormat="false" ht="12.75" hidden="false" customHeight="true" outlineLevel="0" collapsed="false">
      <c r="A129" s="35" t="s">
        <v>28</v>
      </c>
      <c r="B129" s="106" t="s">
        <v>129</v>
      </c>
      <c r="C129" s="106"/>
      <c r="D129" s="107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customFormat="false" ht="12.75" hidden="false" customHeight="true" outlineLevel="0" collapsed="false">
      <c r="A130" s="35"/>
      <c r="B130" s="36" t="s">
        <v>130</v>
      </c>
      <c r="C130" s="72" t="n">
        <v>0.0065</v>
      </c>
      <c r="D130" s="105" t="n">
        <f aca="false">(($C$148+$D$127+$D$128)/(1-$C$135))*C130</f>
        <v>40.897965945724</v>
      </c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customFormat="false" ht="12.75" hidden="false" customHeight="true" outlineLevel="0" collapsed="false">
      <c r="A131" s="35"/>
      <c r="B131" s="36" t="s">
        <v>131</v>
      </c>
      <c r="C131" s="72" t="n">
        <v>0.03</v>
      </c>
      <c r="D131" s="105" t="n">
        <f aca="false">(($C$148+$D$127+$D$128)/(1-$C$135))*C131</f>
        <v>188.759842826419</v>
      </c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customFormat="false" ht="12.75" hidden="false" customHeight="true" outlineLevel="0" collapsed="false">
      <c r="A132" s="35"/>
      <c r="B132" s="106" t="s">
        <v>132</v>
      </c>
      <c r="C132" s="108"/>
      <c r="D132" s="109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customFormat="false" ht="12.75" hidden="false" customHeight="true" outlineLevel="0" collapsed="false">
      <c r="A133" s="35"/>
      <c r="B133" s="106" t="s">
        <v>133</v>
      </c>
      <c r="C133" s="108"/>
      <c r="D133" s="109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customFormat="false" ht="12.75" hidden="false" customHeight="true" outlineLevel="0" collapsed="false">
      <c r="A134" s="35"/>
      <c r="B134" s="36" t="s">
        <v>134</v>
      </c>
      <c r="C134" s="73"/>
      <c r="D134" s="105" t="n">
        <f aca="false">((C$148+D$127+D$128)/(1-$C$135))*C134</f>
        <v>0</v>
      </c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customFormat="false" ht="12.75" hidden="false" customHeight="true" outlineLevel="0" collapsed="false">
      <c r="A135" s="35"/>
      <c r="B135" s="61" t="s">
        <v>135</v>
      </c>
      <c r="C135" s="68" t="n">
        <f aca="false">SUM(C130:C134)</f>
        <v>0.0365</v>
      </c>
      <c r="D135" s="110" t="n">
        <f aca="false">SUM(D134+D131+D130)</f>
        <v>229.657808772143</v>
      </c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customFormat="false" ht="12.75" hidden="false" customHeight="true" outlineLevel="0" collapsed="false">
      <c r="A136" s="111" t="s">
        <v>63</v>
      </c>
      <c r="B136" s="112"/>
      <c r="C136" s="75" t="n">
        <f aca="false">SUM(C127,C128,C135)</f>
        <v>0.0365</v>
      </c>
      <c r="D136" s="76" t="n">
        <f aca="false">D135+D128+D127</f>
        <v>229.657808772143</v>
      </c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customFormat="false" ht="12.75" hidden="false" customHeight="true" outlineLevel="0" collapsed="false">
      <c r="A137" s="113"/>
      <c r="B137" s="113"/>
      <c r="C137" s="114"/>
      <c r="D137" s="115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customFormat="false" ht="12.75" hidden="false" customHeight="true" outlineLevel="0" collapsed="false">
      <c r="A138" s="116"/>
      <c r="B138" s="116"/>
      <c r="C138" s="116"/>
      <c r="D138" s="116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customFormat="false" ht="12.75" hidden="false" customHeight="true" outlineLevel="0" collapsed="false">
      <c r="A139" s="101"/>
      <c r="B139" s="101"/>
      <c r="C139" s="30"/>
      <c r="D139" s="30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customFormat="false" ht="12.75" hidden="false" customHeight="true" outlineLevel="0" collapsed="false">
      <c r="A140" s="101"/>
      <c r="B140" s="53" t="s">
        <v>136</v>
      </c>
      <c r="C140" s="30"/>
      <c r="D140" s="30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customFormat="false" ht="12.75" hidden="false" customHeight="true" outlineLevel="0" collapsed="false">
      <c r="A141" s="46"/>
      <c r="B141" s="30"/>
      <c r="C141" s="30"/>
      <c r="D141" s="30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customFormat="false" ht="12.75" hidden="false" customHeight="true" outlineLevel="0" collapsed="false">
      <c r="A142" s="111" t="s">
        <v>137</v>
      </c>
      <c r="B142" s="112"/>
      <c r="C142" s="56" t="s">
        <v>49</v>
      </c>
      <c r="D142" s="30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customFormat="false" ht="12.75" hidden="false" customHeight="true" outlineLevel="0" collapsed="false">
      <c r="A143" s="32" t="s">
        <v>24</v>
      </c>
      <c r="B143" s="33" t="s">
        <v>46</v>
      </c>
      <c r="C143" s="51" t="n">
        <f aca="false">D37</f>
        <v>3489.43005</v>
      </c>
      <c r="D143" s="117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customFormat="false" ht="12.75" hidden="false" customHeight="true" outlineLevel="0" collapsed="false">
      <c r="A144" s="35" t="s">
        <v>26</v>
      </c>
      <c r="B144" s="36" t="s">
        <v>59</v>
      </c>
      <c r="C144" s="59" t="n">
        <f aca="false">C79</f>
        <v>2212.09</v>
      </c>
      <c r="D144" s="117"/>
      <c r="E144" s="91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customFormat="false" ht="12.75" hidden="false" customHeight="true" outlineLevel="0" collapsed="false">
      <c r="A145" s="35" t="s">
        <v>28</v>
      </c>
      <c r="B145" s="36" t="s">
        <v>97</v>
      </c>
      <c r="C145" s="59" t="n">
        <f aca="false">D90</f>
        <v>298.35636977132</v>
      </c>
      <c r="D145" s="117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customFormat="false" ht="12.75" hidden="false" customHeight="true" outlineLevel="0" collapsed="false">
      <c r="A146" s="35" t="s">
        <v>31</v>
      </c>
      <c r="B146" s="36" t="s">
        <v>104</v>
      </c>
      <c r="C146" s="59" t="n">
        <f aca="false">C115</f>
        <v>62.4605323371575</v>
      </c>
      <c r="D146" s="117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customFormat="false" ht="15" hidden="false" customHeight="false" outlineLevel="0" collapsed="false">
      <c r="A147" s="35" t="s">
        <v>54</v>
      </c>
      <c r="B147" s="36" t="s">
        <v>138</v>
      </c>
      <c r="C147" s="59" t="n">
        <f aca="false">C122</f>
        <v>0</v>
      </c>
      <c r="D147" s="118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customFormat="false" ht="15" hidden="false" customHeight="false" outlineLevel="0" collapsed="false">
      <c r="A148" s="119"/>
      <c r="B148" s="120" t="s">
        <v>139</v>
      </c>
      <c r="C148" s="59" t="n">
        <f aca="false">SUM(C143:C147)</f>
        <v>6062.33695210848</v>
      </c>
      <c r="D148" s="118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customFormat="false" ht="12.75" hidden="false" customHeight="true" outlineLevel="0" collapsed="false">
      <c r="A149" s="67" t="s">
        <v>54</v>
      </c>
      <c r="B149" s="61" t="s">
        <v>140</v>
      </c>
      <c r="C149" s="110" t="n">
        <f aca="false">D136</f>
        <v>229.657808772143</v>
      </c>
      <c r="D149" s="118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customFormat="false" ht="12.75" hidden="false" customHeight="true" outlineLevel="0" collapsed="false">
      <c r="A150" s="111" t="s">
        <v>141</v>
      </c>
      <c r="B150" s="112"/>
      <c r="C150" s="76" t="n">
        <f aca="false">C148+C149</f>
        <v>6291.99476088062</v>
      </c>
      <c r="D150" s="118" t="n">
        <f aca="false">C150*19*12</f>
        <v>1434574.80548078</v>
      </c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customFormat="false" ht="12.75" hidden="false" customHeight="true" outlineLevel="0" collapsed="false">
      <c r="A151" s="111" t="s">
        <v>142</v>
      </c>
      <c r="B151" s="112"/>
      <c r="C151" s="76" t="n">
        <f aca="false">C150*C18</f>
        <v>6291.99476088062</v>
      </c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customFormat="false" ht="12.75" hidden="false" customHeight="true" outlineLevel="0" collapsed="false">
      <c r="A152" s="111" t="s">
        <v>143</v>
      </c>
      <c r="B152" s="112"/>
      <c r="C152" s="76" t="n">
        <f aca="false">C151*12</f>
        <v>75503.9371305674</v>
      </c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customFormat="false" ht="12.75" hidden="false" customHeight="true" outlineLevel="0" collapsed="false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customFormat="false" ht="12.75" hidden="false" customHeight="true" outlineLevel="0" collapsed="false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customFormat="false" ht="12.75" hidden="false" customHeight="true" outlineLevel="0" collapsed="false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customFormat="false" ht="12.75" hidden="false" customHeight="true" outlineLevel="0" collapsed="false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customFormat="false" ht="12.75" hidden="false" customHeight="true" outlineLevel="0" collapsed="false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customFormat="false" ht="12.75" hidden="false" customHeight="true" outlineLevel="0" collapsed="false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customFormat="false" ht="12.75" hidden="false" customHeight="true" outlineLevel="0" collapsed="false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customFormat="false" ht="12.75" hidden="false" customHeight="true" outlineLevel="0" collapsed="false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customFormat="false" ht="12.75" hidden="false" customHeight="true" outlineLevel="0" collapsed="false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customFormat="false" ht="12.75" hidden="false" customHeight="true" outlineLevel="0" collapsed="false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customFormat="false" ht="12.75" hidden="false" customHeight="true" outlineLevel="0" collapsed="false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customFormat="false" ht="12.75" hidden="false" customHeight="true" outlineLevel="0" collapsed="false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customFormat="false" ht="12.75" hidden="false" customHeight="true" outlineLevel="0" collapsed="false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customFormat="false" ht="12.75" hidden="false" customHeight="true" outlineLevel="0" collapsed="false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customFormat="false" ht="12.75" hidden="false" customHeight="true" outlineLevel="0" collapsed="false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customFormat="false" ht="12.75" hidden="false" customHeight="true" outlineLevel="0" collapsed="false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customFormat="false" ht="12.75" hidden="false" customHeight="true" outlineLevel="0" collapsed="false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customFormat="false" ht="12.75" hidden="false" customHeight="true" outlineLevel="0" collapsed="false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customFormat="false" ht="12.75" hidden="false" customHeight="true" outlineLevel="0" collapsed="false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customFormat="false" ht="12.75" hidden="false" customHeight="true" outlineLevel="0" collapsed="false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customFormat="false" ht="12.75" hidden="false" customHeight="true" outlineLevel="0" collapsed="false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customFormat="false" ht="12.75" hidden="false" customHeight="true" outlineLevel="0" collapsed="false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customFormat="false" ht="12.75" hidden="false" customHeight="true" outlineLevel="0" collapsed="false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customFormat="false" ht="12.75" hidden="false" customHeight="true" outlineLevel="0" collapsed="false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customFormat="false" ht="12.75" hidden="false" customHeight="true" outlineLevel="0" collapsed="false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customFormat="false" ht="12.75" hidden="false" customHeight="true" outlineLevel="0" collapsed="false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customFormat="false" ht="12.75" hidden="false" customHeight="true" outlineLevel="0" collapsed="false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customFormat="false" ht="12.75" hidden="false" customHeight="true" outlineLevel="0" collapsed="false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customFormat="false" ht="12.75" hidden="false" customHeight="true" outlineLevel="0" collapsed="false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customFormat="false" ht="12.75" hidden="false" customHeight="true" outlineLevel="0" collapsed="false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customFormat="false" ht="12.75" hidden="false" customHeight="true" outlineLevel="0" collapsed="false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customFormat="false" ht="12.75" hidden="false" customHeight="true" outlineLevel="0" collapsed="false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customFormat="false" ht="12.75" hidden="false" customHeight="true" outlineLevel="0" collapsed="false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customFormat="false" ht="12.75" hidden="false" customHeight="true" outlineLevel="0" collapsed="false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customFormat="false" ht="12.75" hidden="false" customHeight="true" outlineLevel="0" collapsed="false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customFormat="false" ht="12.75" hidden="false" customHeight="true" outlineLevel="0" collapsed="false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customFormat="false" ht="12.75" hidden="false" customHeight="true" outlineLevel="0" collapsed="false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customFormat="false" ht="12.75" hidden="false" customHeight="true" outlineLevel="0" collapsed="false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customFormat="false" ht="12.75" hidden="false" customHeight="true" outlineLevel="0" collapsed="false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customFormat="false" ht="12.75" hidden="false" customHeight="true" outlineLevel="0" collapsed="false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customFormat="false" ht="12.75" hidden="false" customHeight="true" outlineLevel="0" collapsed="false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customFormat="false" ht="12.75" hidden="false" customHeight="true" outlineLevel="0" collapsed="false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customFormat="false" ht="12.75" hidden="false" customHeight="true" outlineLevel="0" collapsed="false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customFormat="false" ht="12.75" hidden="false" customHeight="true" outlineLevel="0" collapsed="false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customFormat="false" ht="12.75" hidden="false" customHeight="true" outlineLevel="0" collapsed="false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customFormat="false" ht="12.75" hidden="false" customHeight="true" outlineLevel="0" collapsed="false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customFormat="false" ht="12.75" hidden="false" customHeight="true" outlineLevel="0" collapsed="false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customFormat="false" ht="12.75" hidden="false" customHeight="true" outlineLevel="0" collapsed="false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customFormat="false" ht="12.75" hidden="false" customHeight="true" outlineLevel="0" collapsed="false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customFormat="false" ht="12.75" hidden="false" customHeight="true" outlineLevel="0" collapsed="false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customFormat="false" ht="12.75" hidden="false" customHeight="true" outlineLevel="0" collapsed="false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customFormat="false" ht="12.75" hidden="false" customHeight="true" outlineLevel="0" collapsed="false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customFormat="false" ht="12.75" hidden="false" customHeight="true" outlineLevel="0" collapsed="false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customFormat="false" ht="12.75" hidden="false" customHeight="true" outlineLevel="0" collapsed="false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customFormat="false" ht="12.75" hidden="false" customHeight="true" outlineLevel="0" collapsed="false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customFormat="false" ht="12.75" hidden="false" customHeight="true" outlineLevel="0" collapsed="false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customFormat="false" ht="12.75" hidden="false" customHeight="true" outlineLevel="0" collapsed="false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customFormat="false" ht="12.75" hidden="false" customHeight="true" outlineLevel="0" collapsed="false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customFormat="false" ht="12.75" hidden="false" customHeight="true" outlineLevel="0" collapsed="false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customFormat="false" ht="12.75" hidden="false" customHeight="true" outlineLevel="0" collapsed="false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customFormat="false" ht="12.75" hidden="false" customHeight="true" outlineLevel="0" collapsed="false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customFormat="false" ht="12.75" hidden="false" customHeight="true" outlineLevel="0" collapsed="false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customFormat="false" ht="12.75" hidden="false" customHeight="true" outlineLevel="0" collapsed="false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customFormat="false" ht="12.75" hidden="false" customHeight="true" outlineLevel="0" collapsed="false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customFormat="false" ht="12.75" hidden="false" customHeight="true" outlineLevel="0" collapsed="false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customFormat="false" ht="12.75" hidden="false" customHeight="true" outlineLevel="0" collapsed="false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customFormat="false" ht="12.75" hidden="false" customHeight="true" outlineLevel="0" collapsed="false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customFormat="false" ht="12.75" hidden="false" customHeight="true" outlineLevel="0" collapsed="false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customFormat="false" ht="12.75" hidden="false" customHeight="true" outlineLevel="0" collapsed="false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customFormat="false" ht="12.75" hidden="false" customHeight="true" outlineLevel="0" collapsed="false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customFormat="false" ht="12.75" hidden="false" customHeight="true" outlineLevel="0" collapsed="false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customFormat="false" ht="12.75" hidden="false" customHeight="true" outlineLevel="0" collapsed="false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customFormat="false" ht="12.75" hidden="false" customHeight="true" outlineLevel="0" collapsed="false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customFormat="false" ht="12.75" hidden="false" customHeight="true" outlineLevel="0" collapsed="false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customFormat="false" ht="12.75" hidden="false" customHeight="true" outlineLevel="0" collapsed="false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customFormat="false" ht="12.75" hidden="false" customHeight="true" outlineLevel="0" collapsed="false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customFormat="false" ht="12.75" hidden="false" customHeight="true" outlineLevel="0" collapsed="false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customFormat="false" ht="12.75" hidden="false" customHeight="true" outlineLevel="0" collapsed="false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customFormat="false" ht="12.75" hidden="false" customHeight="true" outlineLevel="0" collapsed="false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customFormat="false" ht="12.75" hidden="false" customHeight="true" outlineLevel="0" collapsed="false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customFormat="false" ht="12.75" hidden="false" customHeight="true" outlineLevel="0" collapsed="false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customFormat="false" ht="12.75" hidden="false" customHeight="true" outlineLevel="0" collapsed="false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customFormat="false" ht="12.75" hidden="false" customHeight="true" outlineLevel="0" collapsed="false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customFormat="false" ht="12.75" hidden="false" customHeight="true" outlineLevel="0" collapsed="false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customFormat="false" ht="12.75" hidden="false" customHeight="true" outlineLevel="0" collapsed="false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customFormat="false" ht="12.75" hidden="false" customHeight="true" outlineLevel="0" collapsed="false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customFormat="false" ht="12.75" hidden="false" customHeight="true" outlineLevel="0" collapsed="false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customFormat="false" ht="12.75" hidden="false" customHeight="true" outlineLevel="0" collapsed="false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customFormat="false" ht="12.75" hidden="false" customHeight="true" outlineLevel="0" collapsed="false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customFormat="false" ht="12.75" hidden="false" customHeight="true" outlineLevel="0" collapsed="false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customFormat="false" ht="12.75" hidden="false" customHeight="true" outlineLevel="0" collapsed="false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customFormat="false" ht="12.75" hidden="false" customHeight="true" outlineLevel="0" collapsed="false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customFormat="false" ht="12.75" hidden="false" customHeight="true" outlineLevel="0" collapsed="false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customFormat="false" ht="12.75" hidden="false" customHeight="true" outlineLevel="0" collapsed="false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customFormat="false" ht="12.75" hidden="false" customHeight="true" outlineLevel="0" collapsed="false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customFormat="false" ht="12.75" hidden="false" customHeight="true" outlineLevel="0" collapsed="false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customFormat="false" ht="12.75" hidden="false" customHeight="true" outlineLevel="0" collapsed="false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customFormat="false" ht="12.75" hidden="false" customHeight="true" outlineLevel="0" collapsed="false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customFormat="false" ht="12.75" hidden="false" customHeight="true" outlineLevel="0" collapsed="false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customFormat="false" ht="12.75" hidden="false" customHeight="true" outlineLevel="0" collapsed="false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customFormat="false" ht="12.75" hidden="false" customHeight="true" outlineLevel="0" collapsed="false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customFormat="false" ht="12.75" hidden="false" customHeight="true" outlineLevel="0" collapsed="false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customFormat="false" ht="12.75" hidden="false" customHeight="true" outlineLevel="0" collapsed="false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customFormat="false" ht="12.75" hidden="false" customHeight="true" outlineLevel="0" collapsed="false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customFormat="false" ht="12.75" hidden="false" customHeight="true" outlineLevel="0" collapsed="false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customFormat="false" ht="12.75" hidden="false" customHeight="true" outlineLevel="0" collapsed="false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customFormat="false" ht="12.75" hidden="false" customHeight="true" outlineLevel="0" collapsed="false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customFormat="false" ht="12.75" hidden="false" customHeight="true" outlineLevel="0" collapsed="false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customFormat="false" ht="12.75" hidden="false" customHeight="true" outlineLevel="0" collapsed="false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customFormat="false" ht="12.75" hidden="false" customHeight="true" outlineLevel="0" collapsed="false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customFormat="false" ht="12.75" hidden="false" customHeight="true" outlineLevel="0" collapsed="false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customFormat="false" ht="12.75" hidden="false" customHeight="true" outlineLevel="0" collapsed="false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customFormat="false" ht="12.75" hidden="false" customHeight="true" outlineLevel="0" collapsed="false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customFormat="false" ht="12.75" hidden="false" customHeight="true" outlineLevel="0" collapsed="false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customFormat="false" ht="12.75" hidden="false" customHeight="true" outlineLevel="0" collapsed="false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customFormat="false" ht="12.75" hidden="false" customHeight="true" outlineLevel="0" collapsed="false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customFormat="false" ht="12.75" hidden="false" customHeight="true" outlineLevel="0" collapsed="false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customFormat="false" ht="12.75" hidden="false" customHeight="true" outlineLevel="0" collapsed="false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customFormat="false" ht="12.75" hidden="false" customHeight="true" outlineLevel="0" collapsed="false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customFormat="false" ht="12.75" hidden="false" customHeight="true" outlineLevel="0" collapsed="false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customFormat="false" ht="12.75" hidden="false" customHeight="true" outlineLevel="0" collapsed="false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customFormat="false" ht="12.75" hidden="false" customHeight="true" outlineLevel="0" collapsed="false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customFormat="false" ht="12.75" hidden="false" customHeight="true" outlineLevel="0" collapsed="false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customFormat="false" ht="12.75" hidden="false" customHeight="true" outlineLevel="0" collapsed="false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customFormat="false" ht="12.75" hidden="false" customHeight="true" outlineLevel="0" collapsed="false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customFormat="false" ht="12.75" hidden="false" customHeight="true" outlineLevel="0" collapsed="false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customFormat="false" ht="12.75" hidden="false" customHeight="true" outlineLevel="0" collapsed="false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customFormat="false" ht="12.75" hidden="false" customHeight="true" outlineLevel="0" collapsed="false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customFormat="false" ht="12.75" hidden="false" customHeight="true" outlineLevel="0" collapsed="false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customFormat="false" ht="12.75" hidden="false" customHeight="true" outlineLevel="0" collapsed="false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customFormat="false" ht="12.75" hidden="false" customHeight="true" outlineLevel="0" collapsed="false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customFormat="false" ht="12.75" hidden="false" customHeight="true" outlineLevel="0" collapsed="false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customFormat="false" ht="12.75" hidden="false" customHeight="true" outlineLevel="0" collapsed="false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customFormat="false" ht="12.75" hidden="false" customHeight="true" outlineLevel="0" collapsed="false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customFormat="false" ht="12.75" hidden="false" customHeight="true" outlineLevel="0" collapsed="false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customFormat="false" ht="12.75" hidden="false" customHeight="true" outlineLevel="0" collapsed="false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customFormat="false" ht="12.75" hidden="false" customHeight="true" outlineLevel="0" collapsed="false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customFormat="false" ht="12.75" hidden="false" customHeight="true" outlineLevel="0" collapsed="false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customFormat="false" ht="12.75" hidden="false" customHeight="true" outlineLevel="0" collapsed="false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customFormat="false" ht="12.75" hidden="false" customHeight="true" outlineLevel="0" collapsed="false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customFormat="false" ht="12.75" hidden="false" customHeight="true" outlineLevel="0" collapsed="false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customFormat="false" ht="12.75" hidden="false" customHeight="true" outlineLevel="0" collapsed="false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customFormat="false" ht="12.75" hidden="false" customHeight="true" outlineLevel="0" collapsed="false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customFormat="false" ht="12.75" hidden="false" customHeight="true" outlineLevel="0" collapsed="false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customFormat="false" ht="12.75" hidden="false" customHeight="true" outlineLevel="0" collapsed="false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customFormat="false" ht="12.75" hidden="false" customHeight="true" outlineLevel="0" collapsed="false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customFormat="false" ht="12.75" hidden="false" customHeight="true" outlineLevel="0" collapsed="false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customFormat="false" ht="12.75" hidden="false" customHeight="true" outlineLevel="0" collapsed="false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customFormat="false" ht="12.75" hidden="false" customHeight="true" outlineLevel="0" collapsed="false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customFormat="false" ht="12.75" hidden="false" customHeight="true" outlineLevel="0" collapsed="false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customFormat="false" ht="12.75" hidden="false" customHeight="true" outlineLevel="0" collapsed="false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customFormat="false" ht="12.75" hidden="false" customHeight="true" outlineLevel="0" collapsed="false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customFormat="false" ht="12.75" hidden="false" customHeight="true" outlineLevel="0" collapsed="false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customFormat="false" ht="12.75" hidden="false" customHeight="true" outlineLevel="0" collapsed="false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customFormat="false" ht="12.75" hidden="false" customHeight="true" outlineLevel="0" collapsed="false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customFormat="false" ht="12.75" hidden="false" customHeight="true" outlineLevel="0" collapsed="false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customFormat="false" ht="12.75" hidden="false" customHeight="true" outlineLevel="0" collapsed="false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customFormat="false" ht="12.75" hidden="false" customHeight="true" outlineLevel="0" collapsed="false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customFormat="false" ht="12.75" hidden="false" customHeight="true" outlineLevel="0" collapsed="false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customFormat="false" ht="12.75" hidden="false" customHeight="true" outlineLevel="0" collapsed="false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customFormat="false" ht="12.75" hidden="false" customHeight="true" outlineLevel="0" collapsed="false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customFormat="false" ht="12.75" hidden="false" customHeight="true" outlineLevel="0" collapsed="false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customFormat="false" ht="12.75" hidden="false" customHeight="true" outlineLevel="0" collapsed="false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customFormat="false" ht="12.75" hidden="false" customHeight="true" outlineLevel="0" collapsed="false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customFormat="false" ht="12.75" hidden="false" customHeight="true" outlineLevel="0" collapsed="false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customFormat="false" ht="12.75" hidden="false" customHeight="true" outlineLevel="0" collapsed="false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customFormat="false" ht="12.75" hidden="false" customHeight="true" outlineLevel="0" collapsed="false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customFormat="false" ht="12.75" hidden="false" customHeight="true" outlineLevel="0" collapsed="false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customFormat="false" ht="12.75" hidden="false" customHeight="true" outlineLevel="0" collapsed="false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customFormat="false" ht="12.75" hidden="false" customHeight="true" outlineLevel="0" collapsed="false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customFormat="false" ht="12.75" hidden="false" customHeight="true" outlineLevel="0" collapsed="false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customFormat="false" ht="12.75" hidden="false" customHeight="true" outlineLevel="0" collapsed="false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customFormat="false" ht="12.75" hidden="false" customHeight="true" outlineLevel="0" collapsed="false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customFormat="false" ht="12.75" hidden="false" customHeight="true" outlineLevel="0" collapsed="false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customFormat="false" ht="12.75" hidden="false" customHeight="true" outlineLevel="0" collapsed="false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customFormat="false" ht="12.75" hidden="false" customHeight="true" outlineLevel="0" collapsed="false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customFormat="false" ht="12.75" hidden="false" customHeight="true" outlineLevel="0" collapsed="false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customFormat="false" ht="12.75" hidden="false" customHeight="true" outlineLevel="0" collapsed="false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customFormat="false" ht="12.75" hidden="false" customHeight="true" outlineLevel="0" collapsed="false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customFormat="false" ht="12.75" hidden="false" customHeight="true" outlineLevel="0" collapsed="false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customFormat="false" ht="12.75" hidden="false" customHeight="true" outlineLevel="0" collapsed="false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customFormat="false" ht="12.75" hidden="false" customHeight="true" outlineLevel="0" collapsed="false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customFormat="false" ht="12.75" hidden="false" customHeight="true" outlineLevel="0" collapsed="false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customFormat="false" ht="12.75" hidden="false" customHeight="true" outlineLevel="0" collapsed="false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customFormat="false" ht="12.75" hidden="false" customHeight="true" outlineLevel="0" collapsed="false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customFormat="false" ht="12.75" hidden="false" customHeight="true" outlineLevel="0" collapsed="false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customFormat="false" ht="12.75" hidden="false" customHeight="true" outlineLevel="0" collapsed="false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customFormat="false" ht="12.75" hidden="false" customHeight="true" outlineLevel="0" collapsed="false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customFormat="false" ht="12.75" hidden="false" customHeight="true" outlineLevel="0" collapsed="false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customFormat="false" ht="12.75" hidden="false" customHeight="true" outlineLevel="0" collapsed="false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customFormat="false" ht="12.75" hidden="false" customHeight="true" outlineLevel="0" collapsed="false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customFormat="false" ht="12.75" hidden="false" customHeight="true" outlineLevel="0" collapsed="false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customFormat="false" ht="12.75" hidden="false" customHeight="true" outlineLevel="0" collapsed="false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customFormat="false" ht="12.75" hidden="false" customHeight="true" outlineLevel="0" collapsed="false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customFormat="false" ht="12.75" hidden="false" customHeight="true" outlineLevel="0" collapsed="false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customFormat="false" ht="12.75" hidden="false" customHeight="true" outlineLevel="0" collapsed="false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customFormat="false" ht="12.75" hidden="false" customHeight="true" outlineLevel="0" collapsed="false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customFormat="false" ht="12.75" hidden="false" customHeight="true" outlineLevel="0" collapsed="false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customFormat="false" ht="12.75" hidden="false" customHeight="true" outlineLevel="0" collapsed="false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customFormat="false" ht="12.75" hidden="false" customHeight="true" outlineLevel="0" collapsed="false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customFormat="false" ht="12.75" hidden="false" customHeight="true" outlineLevel="0" collapsed="false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customFormat="false" ht="12.75" hidden="false" customHeight="true" outlineLevel="0" collapsed="false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customFormat="false" ht="12.75" hidden="false" customHeight="true" outlineLevel="0" collapsed="false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customFormat="false" ht="12.75" hidden="false" customHeight="true" outlineLevel="0" collapsed="false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customFormat="false" ht="12.75" hidden="false" customHeight="true" outlineLevel="0" collapsed="false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customFormat="false" ht="12.75" hidden="false" customHeight="true" outlineLevel="0" collapsed="false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customFormat="false" ht="12.75" hidden="false" customHeight="true" outlineLevel="0" collapsed="false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customFormat="false" ht="12.75" hidden="false" customHeight="true" outlineLevel="0" collapsed="false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customFormat="false" ht="12.75" hidden="false" customHeight="true" outlineLevel="0" collapsed="false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customFormat="false" ht="12.75" hidden="false" customHeight="true" outlineLevel="0" collapsed="false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customFormat="false" ht="12.75" hidden="false" customHeight="true" outlineLevel="0" collapsed="false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customFormat="false" ht="12.75" hidden="false" customHeight="true" outlineLevel="0" collapsed="false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customFormat="false" ht="12.75" hidden="false" customHeight="true" outlineLevel="0" collapsed="false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customFormat="false" ht="12.75" hidden="false" customHeight="true" outlineLevel="0" collapsed="false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customFormat="false" ht="12.75" hidden="false" customHeight="true" outlineLevel="0" collapsed="false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customFormat="false" ht="12.75" hidden="false" customHeight="true" outlineLevel="0" collapsed="false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customFormat="false" ht="12.75" hidden="false" customHeight="true" outlineLevel="0" collapsed="false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customFormat="false" ht="12.75" hidden="false" customHeight="true" outlineLevel="0" collapsed="false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customFormat="false" ht="12.75" hidden="false" customHeight="true" outlineLevel="0" collapsed="false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customFormat="false" ht="12.75" hidden="false" customHeight="true" outlineLevel="0" collapsed="false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customFormat="false" ht="12.75" hidden="false" customHeight="true" outlineLevel="0" collapsed="false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customFormat="false" ht="12.75" hidden="false" customHeight="true" outlineLevel="0" collapsed="false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customFormat="false" ht="12.75" hidden="false" customHeight="true" outlineLevel="0" collapsed="false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customFormat="false" ht="12.75" hidden="false" customHeight="true" outlineLevel="0" collapsed="false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customFormat="false" ht="12.75" hidden="false" customHeight="true" outlineLevel="0" collapsed="false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customFormat="false" ht="12.75" hidden="false" customHeight="true" outlineLevel="0" collapsed="false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customFormat="false" ht="12.75" hidden="false" customHeight="true" outlineLevel="0" collapsed="false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customFormat="false" ht="12.75" hidden="false" customHeight="true" outlineLevel="0" collapsed="false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customFormat="false" ht="12.75" hidden="false" customHeight="true" outlineLevel="0" collapsed="false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customFormat="false" ht="12.75" hidden="false" customHeight="true" outlineLevel="0" collapsed="false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customFormat="false" ht="12.75" hidden="false" customHeight="true" outlineLevel="0" collapsed="false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customFormat="false" ht="12.75" hidden="false" customHeight="true" outlineLevel="0" collapsed="false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customFormat="false" ht="12.75" hidden="false" customHeight="true" outlineLevel="0" collapsed="false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customFormat="false" ht="12.75" hidden="false" customHeight="true" outlineLevel="0" collapsed="false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customFormat="false" ht="12.75" hidden="false" customHeight="true" outlineLevel="0" collapsed="false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customFormat="false" ht="12.75" hidden="false" customHeight="true" outlineLevel="0" collapsed="false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customFormat="false" ht="12.75" hidden="false" customHeight="true" outlineLevel="0" collapsed="false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customFormat="false" ht="12.75" hidden="false" customHeight="true" outlineLevel="0" collapsed="false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customFormat="false" ht="12.75" hidden="false" customHeight="true" outlineLevel="0" collapsed="false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customFormat="false" ht="12.75" hidden="false" customHeight="true" outlineLevel="0" collapsed="false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customFormat="false" ht="12.75" hidden="false" customHeight="true" outlineLevel="0" collapsed="false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customFormat="false" ht="12.75" hidden="false" customHeight="true" outlineLevel="0" collapsed="false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customFormat="false" ht="12.75" hidden="false" customHeight="true" outlineLevel="0" collapsed="false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customFormat="false" ht="12.75" hidden="false" customHeight="true" outlineLevel="0" collapsed="false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customFormat="false" ht="12.75" hidden="false" customHeight="true" outlineLevel="0" collapsed="false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customFormat="false" ht="12.75" hidden="false" customHeight="true" outlineLevel="0" collapsed="false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customFormat="false" ht="12.75" hidden="false" customHeight="true" outlineLevel="0" collapsed="false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customFormat="false" ht="12.75" hidden="false" customHeight="true" outlineLevel="0" collapsed="false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customFormat="false" ht="12.75" hidden="false" customHeight="true" outlineLevel="0" collapsed="false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customFormat="false" ht="12.75" hidden="false" customHeight="true" outlineLevel="0" collapsed="false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customFormat="false" ht="12.75" hidden="false" customHeight="true" outlineLevel="0" collapsed="false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customFormat="false" ht="12.75" hidden="false" customHeight="true" outlineLevel="0" collapsed="false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customFormat="false" ht="12.75" hidden="false" customHeight="true" outlineLevel="0" collapsed="false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customFormat="false" ht="12.75" hidden="false" customHeight="true" outlineLevel="0" collapsed="false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customFormat="false" ht="12.75" hidden="false" customHeight="true" outlineLevel="0" collapsed="false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customFormat="false" ht="12.75" hidden="false" customHeight="true" outlineLevel="0" collapsed="false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customFormat="false" ht="12.75" hidden="false" customHeight="true" outlineLevel="0" collapsed="false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customFormat="false" ht="12.75" hidden="false" customHeight="true" outlineLevel="0" collapsed="false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customFormat="false" ht="12.75" hidden="false" customHeight="true" outlineLevel="0" collapsed="false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customFormat="false" ht="12.75" hidden="false" customHeight="true" outlineLevel="0" collapsed="false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customFormat="false" ht="12.75" hidden="false" customHeight="true" outlineLevel="0" collapsed="false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customFormat="false" ht="12.75" hidden="false" customHeight="true" outlineLevel="0" collapsed="false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customFormat="false" ht="12.75" hidden="false" customHeight="true" outlineLevel="0" collapsed="false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customFormat="false" ht="12.75" hidden="false" customHeight="true" outlineLevel="0" collapsed="false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customFormat="false" ht="12.75" hidden="false" customHeight="true" outlineLevel="0" collapsed="false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customFormat="false" ht="12.75" hidden="false" customHeight="true" outlineLevel="0" collapsed="false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customFormat="false" ht="12.75" hidden="false" customHeight="true" outlineLevel="0" collapsed="false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customFormat="false" ht="12.75" hidden="false" customHeight="true" outlineLevel="0" collapsed="false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customFormat="false" ht="12.75" hidden="false" customHeight="true" outlineLevel="0" collapsed="false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customFormat="false" ht="12.75" hidden="false" customHeight="true" outlineLevel="0" collapsed="false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customFormat="false" ht="12.75" hidden="false" customHeight="true" outlineLevel="0" collapsed="false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customFormat="false" ht="12.75" hidden="false" customHeight="true" outlineLevel="0" collapsed="false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customFormat="false" ht="12.75" hidden="false" customHeight="true" outlineLevel="0" collapsed="false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customFormat="false" ht="12.75" hidden="false" customHeight="true" outlineLevel="0" collapsed="false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customFormat="false" ht="12.75" hidden="false" customHeight="true" outlineLevel="0" collapsed="false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customFormat="false" ht="12.75" hidden="false" customHeight="true" outlineLevel="0" collapsed="false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customFormat="false" ht="12.75" hidden="false" customHeight="true" outlineLevel="0" collapsed="false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customFormat="false" ht="12.75" hidden="false" customHeight="true" outlineLevel="0" collapsed="false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customFormat="false" ht="12.75" hidden="false" customHeight="true" outlineLevel="0" collapsed="false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customFormat="false" ht="12.75" hidden="false" customHeight="true" outlineLevel="0" collapsed="false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customFormat="false" ht="12.75" hidden="false" customHeight="true" outlineLevel="0" collapsed="false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customFormat="false" ht="12.75" hidden="false" customHeight="true" outlineLevel="0" collapsed="false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customFormat="false" ht="12.75" hidden="false" customHeight="true" outlineLevel="0" collapsed="false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customFormat="false" ht="12.75" hidden="false" customHeight="true" outlineLevel="0" collapsed="false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customFormat="false" ht="12.75" hidden="false" customHeight="true" outlineLevel="0" collapsed="false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customFormat="false" ht="12.75" hidden="false" customHeight="true" outlineLevel="0" collapsed="false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customFormat="false" ht="12.75" hidden="false" customHeight="true" outlineLevel="0" collapsed="false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customFormat="false" ht="12.75" hidden="false" customHeight="true" outlineLevel="0" collapsed="false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customFormat="false" ht="12.75" hidden="false" customHeight="true" outlineLevel="0" collapsed="false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customFormat="false" ht="12.75" hidden="false" customHeight="true" outlineLevel="0" collapsed="false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customFormat="false" ht="12.75" hidden="false" customHeight="true" outlineLevel="0" collapsed="false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customFormat="false" ht="12.75" hidden="false" customHeight="true" outlineLevel="0" collapsed="false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customFormat="false" ht="12.75" hidden="false" customHeight="true" outlineLevel="0" collapsed="false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customFormat="false" ht="12.75" hidden="false" customHeight="true" outlineLevel="0" collapsed="false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customFormat="false" ht="12.75" hidden="false" customHeight="true" outlineLevel="0" collapsed="false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customFormat="false" ht="12.75" hidden="false" customHeight="true" outlineLevel="0" collapsed="false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customFormat="false" ht="12.75" hidden="false" customHeight="true" outlineLevel="0" collapsed="false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customFormat="false" ht="12.75" hidden="false" customHeight="true" outlineLevel="0" collapsed="false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customFormat="false" ht="12.75" hidden="false" customHeight="true" outlineLevel="0" collapsed="false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customFormat="false" ht="12.75" hidden="false" customHeight="true" outlineLevel="0" collapsed="false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customFormat="false" ht="12.75" hidden="false" customHeight="true" outlineLevel="0" collapsed="false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customFormat="false" ht="12.75" hidden="false" customHeight="true" outlineLevel="0" collapsed="false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customFormat="false" ht="12.75" hidden="false" customHeight="true" outlineLevel="0" collapsed="false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customFormat="false" ht="12.75" hidden="false" customHeight="true" outlineLevel="0" collapsed="false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customFormat="false" ht="12.75" hidden="false" customHeight="true" outlineLevel="0" collapsed="false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customFormat="false" ht="12.75" hidden="false" customHeight="true" outlineLevel="0" collapsed="false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customFormat="false" ht="12.75" hidden="false" customHeight="true" outlineLevel="0" collapsed="false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customFormat="false" ht="12.75" hidden="false" customHeight="true" outlineLevel="0" collapsed="false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customFormat="false" ht="12.75" hidden="false" customHeight="true" outlineLevel="0" collapsed="false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customFormat="false" ht="12.75" hidden="false" customHeight="true" outlineLevel="0" collapsed="false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customFormat="false" ht="12.75" hidden="false" customHeight="true" outlineLevel="0" collapsed="false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customFormat="false" ht="12.75" hidden="false" customHeight="true" outlineLevel="0" collapsed="false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customFormat="false" ht="12.75" hidden="false" customHeight="true" outlineLevel="0" collapsed="false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customFormat="false" ht="12.75" hidden="false" customHeight="true" outlineLevel="0" collapsed="false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customFormat="false" ht="12.75" hidden="false" customHeight="true" outlineLevel="0" collapsed="false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customFormat="false" ht="12.75" hidden="false" customHeight="true" outlineLevel="0" collapsed="false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customFormat="false" ht="12.75" hidden="false" customHeight="true" outlineLevel="0" collapsed="false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customFormat="false" ht="12.75" hidden="false" customHeight="true" outlineLevel="0" collapsed="false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customFormat="false" ht="12.75" hidden="false" customHeight="true" outlineLevel="0" collapsed="false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customFormat="false" ht="12.75" hidden="false" customHeight="true" outlineLevel="0" collapsed="false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customFormat="false" ht="12.75" hidden="false" customHeight="true" outlineLevel="0" collapsed="false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customFormat="false" ht="12.75" hidden="false" customHeight="true" outlineLevel="0" collapsed="false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customFormat="false" ht="12.75" hidden="false" customHeight="true" outlineLevel="0" collapsed="false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customFormat="false" ht="12.75" hidden="false" customHeight="true" outlineLevel="0" collapsed="false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customFormat="false" ht="12.75" hidden="false" customHeight="true" outlineLevel="0" collapsed="false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customFormat="false" ht="12.75" hidden="false" customHeight="true" outlineLevel="0" collapsed="false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customFormat="false" ht="12.75" hidden="false" customHeight="true" outlineLevel="0" collapsed="false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customFormat="false" ht="12.75" hidden="false" customHeight="true" outlineLevel="0" collapsed="false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customFormat="false" ht="12.75" hidden="false" customHeight="true" outlineLevel="0" collapsed="false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customFormat="false" ht="12.75" hidden="false" customHeight="true" outlineLevel="0" collapsed="false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customFormat="false" ht="12.75" hidden="false" customHeight="true" outlineLevel="0" collapsed="false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customFormat="false" ht="12.75" hidden="false" customHeight="true" outlineLevel="0" collapsed="false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customFormat="false" ht="12.75" hidden="false" customHeight="true" outlineLevel="0" collapsed="false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customFormat="false" ht="12.75" hidden="false" customHeight="true" outlineLevel="0" collapsed="false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customFormat="false" ht="12.75" hidden="false" customHeight="true" outlineLevel="0" collapsed="false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customFormat="false" ht="12.75" hidden="false" customHeight="true" outlineLevel="0" collapsed="false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customFormat="false" ht="12.75" hidden="false" customHeight="true" outlineLevel="0" collapsed="false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customFormat="false" ht="12.75" hidden="false" customHeight="true" outlineLevel="0" collapsed="false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customFormat="false" ht="12.75" hidden="false" customHeight="true" outlineLevel="0" collapsed="false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customFormat="false" ht="12.75" hidden="false" customHeight="true" outlineLevel="0" collapsed="false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customFormat="false" ht="12.75" hidden="false" customHeight="true" outlineLevel="0" collapsed="false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customFormat="false" ht="12.75" hidden="false" customHeight="true" outlineLevel="0" collapsed="false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customFormat="false" ht="12.75" hidden="false" customHeight="true" outlineLevel="0" collapsed="false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customFormat="false" ht="12.75" hidden="false" customHeight="true" outlineLevel="0" collapsed="false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customFormat="false" ht="12.75" hidden="false" customHeight="true" outlineLevel="0" collapsed="false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customFormat="false" ht="12.75" hidden="false" customHeight="true" outlineLevel="0" collapsed="false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customFormat="false" ht="12.75" hidden="false" customHeight="true" outlineLevel="0" collapsed="false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customFormat="false" ht="12.75" hidden="false" customHeight="true" outlineLevel="0" collapsed="false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customFormat="false" ht="12.75" hidden="false" customHeight="true" outlineLevel="0" collapsed="false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customFormat="false" ht="12.75" hidden="false" customHeight="true" outlineLevel="0" collapsed="false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customFormat="false" ht="12.75" hidden="false" customHeight="true" outlineLevel="0" collapsed="false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customFormat="false" ht="12.75" hidden="false" customHeight="true" outlineLevel="0" collapsed="false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customFormat="false" ht="12.75" hidden="false" customHeight="true" outlineLevel="0" collapsed="false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customFormat="false" ht="12.75" hidden="false" customHeight="true" outlineLevel="0" collapsed="false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customFormat="false" ht="12.75" hidden="false" customHeight="true" outlineLevel="0" collapsed="false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customFormat="false" ht="12.75" hidden="false" customHeight="true" outlineLevel="0" collapsed="false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customFormat="false" ht="12.75" hidden="false" customHeight="true" outlineLevel="0" collapsed="false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customFormat="false" ht="12.75" hidden="false" customHeight="true" outlineLevel="0" collapsed="false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customFormat="false" ht="12.75" hidden="false" customHeight="true" outlineLevel="0" collapsed="false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customFormat="false" ht="12.75" hidden="false" customHeight="true" outlineLevel="0" collapsed="false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customFormat="false" ht="12.75" hidden="false" customHeight="true" outlineLevel="0" collapsed="false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customFormat="false" ht="12.75" hidden="false" customHeight="true" outlineLevel="0" collapsed="false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customFormat="false" ht="12.75" hidden="false" customHeight="true" outlineLevel="0" collapsed="false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customFormat="false" ht="12.75" hidden="false" customHeight="true" outlineLevel="0" collapsed="false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customFormat="false" ht="12.75" hidden="false" customHeight="true" outlineLevel="0" collapsed="false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customFormat="false" ht="12.75" hidden="false" customHeight="true" outlineLevel="0" collapsed="false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customFormat="false" ht="12.75" hidden="false" customHeight="true" outlineLevel="0" collapsed="false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customFormat="false" ht="12.75" hidden="false" customHeight="true" outlineLevel="0" collapsed="false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customFormat="false" ht="12.75" hidden="false" customHeight="true" outlineLevel="0" collapsed="false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customFormat="false" ht="12.75" hidden="false" customHeight="true" outlineLevel="0" collapsed="false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customFormat="false" ht="12.75" hidden="false" customHeight="true" outlineLevel="0" collapsed="false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customFormat="false" ht="12.75" hidden="false" customHeight="true" outlineLevel="0" collapsed="false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customFormat="false" ht="12.75" hidden="false" customHeight="true" outlineLevel="0" collapsed="false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customFormat="false" ht="12.75" hidden="false" customHeight="true" outlineLevel="0" collapsed="false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customFormat="false" ht="12.75" hidden="false" customHeight="true" outlineLevel="0" collapsed="false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customFormat="false" ht="12.75" hidden="false" customHeight="true" outlineLevel="0" collapsed="false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customFormat="false" ht="12.75" hidden="false" customHeight="true" outlineLevel="0" collapsed="false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customFormat="false" ht="12.75" hidden="false" customHeight="true" outlineLevel="0" collapsed="false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customFormat="false" ht="12.75" hidden="false" customHeight="true" outlineLevel="0" collapsed="false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customFormat="false" ht="12.75" hidden="false" customHeight="true" outlineLevel="0" collapsed="false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customFormat="false" ht="12.75" hidden="false" customHeight="true" outlineLevel="0" collapsed="false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customFormat="false" ht="12.75" hidden="false" customHeight="true" outlineLevel="0" collapsed="false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customFormat="false" ht="12.75" hidden="false" customHeight="true" outlineLevel="0" collapsed="false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customFormat="false" ht="12.75" hidden="false" customHeight="true" outlineLevel="0" collapsed="false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customFormat="false" ht="12.75" hidden="false" customHeight="true" outlineLevel="0" collapsed="false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customFormat="false" ht="12.75" hidden="false" customHeight="true" outlineLevel="0" collapsed="false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customFormat="false" ht="12.75" hidden="false" customHeight="true" outlineLevel="0" collapsed="false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customFormat="false" ht="12.75" hidden="false" customHeight="true" outlineLevel="0" collapsed="false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customFormat="false" ht="12.75" hidden="false" customHeight="true" outlineLevel="0" collapsed="false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customFormat="false" ht="12.75" hidden="false" customHeight="true" outlineLevel="0" collapsed="false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customFormat="false" ht="12.75" hidden="false" customHeight="true" outlineLevel="0" collapsed="false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customFormat="false" ht="12.75" hidden="false" customHeight="true" outlineLevel="0" collapsed="false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customFormat="false" ht="12.75" hidden="false" customHeight="true" outlineLevel="0" collapsed="false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customFormat="false" ht="12.75" hidden="false" customHeight="true" outlineLevel="0" collapsed="false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customFormat="false" ht="12.75" hidden="false" customHeight="true" outlineLevel="0" collapsed="false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customFormat="false" ht="12.75" hidden="false" customHeight="true" outlineLevel="0" collapsed="false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customFormat="false" ht="12.75" hidden="false" customHeight="true" outlineLevel="0" collapsed="false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customFormat="false" ht="12.75" hidden="false" customHeight="true" outlineLevel="0" collapsed="false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customFormat="false" ht="12.75" hidden="false" customHeight="true" outlineLevel="0" collapsed="false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customFormat="false" ht="12.75" hidden="false" customHeight="true" outlineLevel="0" collapsed="false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customFormat="false" ht="12.75" hidden="false" customHeight="true" outlineLevel="0" collapsed="false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customFormat="false" ht="12.75" hidden="false" customHeight="true" outlineLevel="0" collapsed="false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customFormat="false" ht="12.75" hidden="false" customHeight="true" outlineLevel="0" collapsed="false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customFormat="false" ht="12.75" hidden="false" customHeight="true" outlineLevel="0" collapsed="false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customFormat="false" ht="12.75" hidden="false" customHeight="true" outlineLevel="0" collapsed="false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customFormat="false" ht="12.75" hidden="false" customHeight="true" outlineLevel="0" collapsed="false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customFormat="false" ht="12.75" hidden="false" customHeight="true" outlineLevel="0" collapsed="false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customFormat="false" ht="12.75" hidden="false" customHeight="true" outlineLevel="0" collapsed="false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customFormat="false" ht="12.75" hidden="false" customHeight="true" outlineLevel="0" collapsed="false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customFormat="false" ht="12.75" hidden="false" customHeight="true" outlineLevel="0" collapsed="false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customFormat="false" ht="12.75" hidden="false" customHeight="true" outlineLevel="0" collapsed="false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customFormat="false" ht="12.75" hidden="false" customHeight="true" outlineLevel="0" collapsed="false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customFormat="false" ht="12.75" hidden="false" customHeight="true" outlineLevel="0" collapsed="false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customFormat="false" ht="12.75" hidden="false" customHeight="true" outlineLevel="0" collapsed="false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customFormat="false" ht="12.75" hidden="false" customHeight="true" outlineLevel="0" collapsed="false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customFormat="false" ht="12.75" hidden="false" customHeight="true" outlineLevel="0" collapsed="false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customFormat="false" ht="12.75" hidden="false" customHeight="true" outlineLevel="0" collapsed="false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customFormat="false" ht="12.75" hidden="false" customHeight="true" outlineLevel="0" collapsed="false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customFormat="false" ht="12.75" hidden="false" customHeight="true" outlineLevel="0" collapsed="false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customFormat="false" ht="12.75" hidden="false" customHeight="true" outlineLevel="0" collapsed="false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customFormat="false" ht="12.75" hidden="false" customHeight="true" outlineLevel="0" collapsed="false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customFormat="false" ht="12.75" hidden="false" customHeight="true" outlineLevel="0" collapsed="false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customFormat="false" ht="12.75" hidden="false" customHeight="true" outlineLevel="0" collapsed="false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customFormat="false" ht="12.75" hidden="false" customHeight="true" outlineLevel="0" collapsed="false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customFormat="false" ht="12.75" hidden="false" customHeight="true" outlineLevel="0" collapsed="false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customFormat="false" ht="12.75" hidden="false" customHeight="true" outlineLevel="0" collapsed="false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customFormat="false" ht="12.75" hidden="false" customHeight="true" outlineLevel="0" collapsed="false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customFormat="false" ht="12.75" hidden="false" customHeight="true" outlineLevel="0" collapsed="false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customFormat="false" ht="12.75" hidden="false" customHeight="true" outlineLevel="0" collapsed="false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customFormat="false" ht="12.75" hidden="false" customHeight="true" outlineLevel="0" collapsed="false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customFormat="false" ht="12.75" hidden="false" customHeight="true" outlineLevel="0" collapsed="false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customFormat="false" ht="12.75" hidden="false" customHeight="true" outlineLevel="0" collapsed="false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customFormat="false" ht="12.75" hidden="false" customHeight="true" outlineLevel="0" collapsed="false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customFormat="false" ht="12.75" hidden="false" customHeight="true" outlineLevel="0" collapsed="false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customFormat="false" ht="12.75" hidden="false" customHeight="true" outlineLevel="0" collapsed="false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customFormat="false" ht="12.75" hidden="false" customHeight="true" outlineLevel="0" collapsed="false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customFormat="false" ht="12.75" hidden="false" customHeight="true" outlineLevel="0" collapsed="false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customFormat="false" ht="12.75" hidden="false" customHeight="true" outlineLevel="0" collapsed="false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customFormat="false" ht="12.75" hidden="false" customHeight="true" outlineLevel="0" collapsed="false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customFormat="false" ht="12.75" hidden="false" customHeight="true" outlineLevel="0" collapsed="false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customFormat="false" ht="12.75" hidden="false" customHeight="true" outlineLevel="0" collapsed="false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customFormat="false" ht="12.75" hidden="false" customHeight="true" outlineLevel="0" collapsed="false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customFormat="false" ht="12.75" hidden="false" customHeight="true" outlineLevel="0" collapsed="false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customFormat="false" ht="12.75" hidden="false" customHeight="true" outlineLevel="0" collapsed="false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customFormat="false" ht="12.75" hidden="false" customHeight="true" outlineLevel="0" collapsed="false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customFormat="false" ht="12.75" hidden="false" customHeight="true" outlineLevel="0" collapsed="false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customFormat="false" ht="12.75" hidden="false" customHeight="true" outlineLevel="0" collapsed="false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customFormat="false" ht="12.75" hidden="false" customHeight="true" outlineLevel="0" collapsed="false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customFormat="false" ht="12.75" hidden="false" customHeight="true" outlineLevel="0" collapsed="false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customFormat="false" ht="12.75" hidden="false" customHeight="true" outlineLevel="0" collapsed="false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customFormat="false" ht="12.75" hidden="false" customHeight="true" outlineLevel="0" collapsed="false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customFormat="false" ht="12.75" hidden="false" customHeight="true" outlineLevel="0" collapsed="false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customFormat="false" ht="12.75" hidden="false" customHeight="true" outlineLevel="0" collapsed="false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customFormat="false" ht="12.75" hidden="false" customHeight="true" outlineLevel="0" collapsed="false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customFormat="false" ht="12.75" hidden="false" customHeight="true" outlineLevel="0" collapsed="false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customFormat="false" ht="12.75" hidden="false" customHeight="true" outlineLevel="0" collapsed="false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customFormat="false" ht="12.75" hidden="false" customHeight="true" outlineLevel="0" collapsed="false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customFormat="false" ht="12.75" hidden="false" customHeight="true" outlineLevel="0" collapsed="false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customFormat="false" ht="12.75" hidden="false" customHeight="true" outlineLevel="0" collapsed="false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customFormat="false" ht="12.75" hidden="false" customHeight="true" outlineLevel="0" collapsed="false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customFormat="false" ht="12.75" hidden="false" customHeight="true" outlineLevel="0" collapsed="false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customFormat="false" ht="12.75" hidden="false" customHeight="true" outlineLevel="0" collapsed="false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customFormat="false" ht="12.75" hidden="false" customHeight="true" outlineLevel="0" collapsed="false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customFormat="false" ht="12.75" hidden="false" customHeight="true" outlineLevel="0" collapsed="false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customFormat="false" ht="12.75" hidden="false" customHeight="true" outlineLevel="0" collapsed="false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customFormat="false" ht="12.75" hidden="false" customHeight="true" outlineLevel="0" collapsed="false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customFormat="false" ht="12.75" hidden="false" customHeight="true" outlineLevel="0" collapsed="false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customFormat="false" ht="12.75" hidden="false" customHeight="true" outlineLevel="0" collapsed="false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customFormat="false" ht="12.75" hidden="false" customHeight="true" outlineLevel="0" collapsed="false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customFormat="false" ht="12.75" hidden="false" customHeight="true" outlineLevel="0" collapsed="false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customFormat="false" ht="12.75" hidden="false" customHeight="true" outlineLevel="0" collapsed="false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customFormat="false" ht="12.75" hidden="false" customHeight="true" outlineLevel="0" collapsed="false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customFormat="false" ht="12.75" hidden="false" customHeight="true" outlineLevel="0" collapsed="false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customFormat="false" ht="12.75" hidden="false" customHeight="true" outlineLevel="0" collapsed="false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customFormat="false" ht="12.75" hidden="false" customHeight="true" outlineLevel="0" collapsed="false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customFormat="false" ht="12.75" hidden="false" customHeight="true" outlineLevel="0" collapsed="false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customFormat="false" ht="12.75" hidden="false" customHeight="true" outlineLevel="0" collapsed="false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customFormat="false" ht="12.75" hidden="false" customHeight="true" outlineLevel="0" collapsed="false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customFormat="false" ht="12.75" hidden="false" customHeight="true" outlineLevel="0" collapsed="false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customFormat="false" ht="12.75" hidden="false" customHeight="true" outlineLevel="0" collapsed="false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customFormat="false" ht="12.75" hidden="false" customHeight="true" outlineLevel="0" collapsed="false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customFormat="false" ht="12.75" hidden="false" customHeight="true" outlineLevel="0" collapsed="false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customFormat="false" ht="12.75" hidden="false" customHeight="true" outlineLevel="0" collapsed="false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customFormat="false" ht="12.75" hidden="false" customHeight="true" outlineLevel="0" collapsed="false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customFormat="false" ht="12.75" hidden="false" customHeight="true" outlineLevel="0" collapsed="false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customFormat="false" ht="12.75" hidden="false" customHeight="true" outlineLevel="0" collapsed="false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customFormat="false" ht="12.75" hidden="false" customHeight="true" outlineLevel="0" collapsed="false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customFormat="false" ht="12.75" hidden="false" customHeight="true" outlineLevel="0" collapsed="false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customFormat="false" ht="12.75" hidden="false" customHeight="true" outlineLevel="0" collapsed="false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customFormat="false" ht="12.75" hidden="false" customHeight="true" outlineLevel="0" collapsed="false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customFormat="false" ht="12.75" hidden="false" customHeight="true" outlineLevel="0" collapsed="false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customFormat="false" ht="12.75" hidden="false" customHeight="true" outlineLevel="0" collapsed="false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customFormat="false" ht="12.75" hidden="false" customHeight="true" outlineLevel="0" collapsed="false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customFormat="false" ht="12.75" hidden="false" customHeight="true" outlineLevel="0" collapsed="false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customFormat="false" ht="12.75" hidden="false" customHeight="true" outlineLevel="0" collapsed="false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customFormat="false" ht="12.75" hidden="false" customHeight="true" outlineLevel="0" collapsed="false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customFormat="false" ht="12.75" hidden="false" customHeight="true" outlineLevel="0" collapsed="false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customFormat="false" ht="12.75" hidden="false" customHeight="true" outlineLevel="0" collapsed="false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customFormat="false" ht="12.75" hidden="false" customHeight="true" outlineLevel="0" collapsed="false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customFormat="false" ht="12.75" hidden="false" customHeight="true" outlineLevel="0" collapsed="false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customFormat="false" ht="12.75" hidden="false" customHeight="true" outlineLevel="0" collapsed="false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customFormat="false" ht="12.75" hidden="false" customHeight="true" outlineLevel="0" collapsed="false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customFormat="false" ht="12.75" hidden="false" customHeight="true" outlineLevel="0" collapsed="false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customFormat="false" ht="12.75" hidden="false" customHeight="true" outlineLevel="0" collapsed="false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customFormat="false" ht="12.75" hidden="false" customHeight="true" outlineLevel="0" collapsed="false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customFormat="false" ht="12.75" hidden="false" customHeight="true" outlineLevel="0" collapsed="false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customFormat="false" ht="12.75" hidden="false" customHeight="true" outlineLevel="0" collapsed="false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customFormat="false" ht="12.75" hidden="false" customHeight="true" outlineLevel="0" collapsed="false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customFormat="false" ht="12.75" hidden="false" customHeight="true" outlineLevel="0" collapsed="false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customFormat="false" ht="12.75" hidden="false" customHeight="true" outlineLevel="0" collapsed="false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customFormat="false" ht="12.75" hidden="false" customHeight="true" outlineLevel="0" collapsed="false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customFormat="false" ht="12.75" hidden="false" customHeight="true" outlineLevel="0" collapsed="false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customFormat="false" ht="12.75" hidden="false" customHeight="true" outlineLevel="0" collapsed="false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customFormat="false" ht="12.75" hidden="false" customHeight="true" outlineLevel="0" collapsed="false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customFormat="false" ht="12.75" hidden="false" customHeight="true" outlineLevel="0" collapsed="false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customFormat="false" ht="12.75" hidden="false" customHeight="true" outlineLevel="0" collapsed="false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customFormat="false" ht="12.75" hidden="false" customHeight="true" outlineLevel="0" collapsed="false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customFormat="false" ht="12.75" hidden="false" customHeight="true" outlineLevel="0" collapsed="false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customFormat="false" ht="12.75" hidden="false" customHeight="true" outlineLevel="0" collapsed="false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customFormat="false" ht="12.75" hidden="false" customHeight="true" outlineLevel="0" collapsed="false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customFormat="false" ht="12.75" hidden="false" customHeight="true" outlineLevel="0" collapsed="false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customFormat="false" ht="12.75" hidden="false" customHeight="true" outlineLevel="0" collapsed="false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customFormat="false" ht="12.75" hidden="false" customHeight="true" outlineLevel="0" collapsed="false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customFormat="false" ht="12.75" hidden="false" customHeight="true" outlineLevel="0" collapsed="false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customFormat="false" ht="12.75" hidden="false" customHeight="true" outlineLevel="0" collapsed="false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customFormat="false" ht="12.75" hidden="false" customHeight="true" outlineLevel="0" collapsed="false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customFormat="false" ht="12.75" hidden="false" customHeight="true" outlineLevel="0" collapsed="false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customFormat="false" ht="12.75" hidden="false" customHeight="true" outlineLevel="0" collapsed="false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customFormat="false" ht="12.75" hidden="false" customHeight="true" outlineLevel="0" collapsed="false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customFormat="false" ht="12.75" hidden="false" customHeight="true" outlineLevel="0" collapsed="false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customFormat="false" ht="12.75" hidden="false" customHeight="true" outlineLevel="0" collapsed="false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customFormat="false" ht="12.75" hidden="false" customHeight="true" outlineLevel="0" collapsed="false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customFormat="false" ht="12.75" hidden="false" customHeight="true" outlineLevel="0" collapsed="false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customFormat="false" ht="12.75" hidden="false" customHeight="true" outlineLevel="0" collapsed="false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customFormat="false" ht="12.75" hidden="false" customHeight="true" outlineLevel="0" collapsed="false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customFormat="false" ht="12.75" hidden="false" customHeight="true" outlineLevel="0" collapsed="false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customFormat="false" ht="12.75" hidden="false" customHeight="true" outlineLevel="0" collapsed="false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customFormat="false" ht="12.75" hidden="false" customHeight="true" outlineLevel="0" collapsed="false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customFormat="false" ht="12.75" hidden="false" customHeight="true" outlineLevel="0" collapsed="false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customFormat="false" ht="12.75" hidden="false" customHeight="true" outlineLevel="0" collapsed="false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customFormat="false" ht="12.75" hidden="false" customHeight="true" outlineLevel="0" collapsed="false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customFormat="false" ht="12.75" hidden="false" customHeight="true" outlineLevel="0" collapsed="false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customFormat="false" ht="12.75" hidden="false" customHeight="true" outlineLevel="0" collapsed="false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customFormat="false" ht="12.75" hidden="false" customHeight="true" outlineLevel="0" collapsed="false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customFormat="false" ht="12.75" hidden="false" customHeight="true" outlineLevel="0" collapsed="false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customFormat="false" ht="12.75" hidden="false" customHeight="true" outlineLevel="0" collapsed="false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customFormat="false" ht="12.75" hidden="false" customHeight="true" outlineLevel="0" collapsed="false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customFormat="false" ht="12.75" hidden="false" customHeight="true" outlineLevel="0" collapsed="false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customFormat="false" ht="12.75" hidden="false" customHeight="true" outlineLevel="0" collapsed="false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customFormat="false" ht="12.75" hidden="false" customHeight="true" outlineLevel="0" collapsed="false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customFormat="false" ht="12.75" hidden="false" customHeight="true" outlineLevel="0" collapsed="false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customFormat="false" ht="12.75" hidden="false" customHeight="true" outlineLevel="0" collapsed="false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customFormat="false" ht="12.75" hidden="false" customHeight="true" outlineLevel="0" collapsed="false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customFormat="false" ht="12.75" hidden="false" customHeight="true" outlineLevel="0" collapsed="false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customFormat="false" ht="12.75" hidden="false" customHeight="true" outlineLevel="0" collapsed="false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customFormat="false" ht="12.75" hidden="false" customHeight="true" outlineLevel="0" collapsed="false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customFormat="false" ht="12.75" hidden="false" customHeight="true" outlineLevel="0" collapsed="false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customFormat="false" ht="12.75" hidden="false" customHeight="true" outlineLevel="0" collapsed="false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customFormat="false" ht="12.75" hidden="false" customHeight="true" outlineLevel="0" collapsed="false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customFormat="false" ht="12.75" hidden="false" customHeight="true" outlineLevel="0" collapsed="false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customFormat="false" ht="12.75" hidden="false" customHeight="true" outlineLevel="0" collapsed="false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customFormat="false" ht="12.75" hidden="false" customHeight="true" outlineLevel="0" collapsed="false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customFormat="false" ht="12.75" hidden="false" customHeight="true" outlineLevel="0" collapsed="false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customFormat="false" ht="12.75" hidden="false" customHeight="true" outlineLevel="0" collapsed="false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customFormat="false" ht="12.75" hidden="false" customHeight="true" outlineLevel="0" collapsed="false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customFormat="false" ht="12.75" hidden="false" customHeight="true" outlineLevel="0" collapsed="false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customFormat="false" ht="12.75" hidden="false" customHeight="true" outlineLevel="0" collapsed="false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customFormat="false" ht="12.75" hidden="false" customHeight="true" outlineLevel="0" collapsed="false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customFormat="false" ht="12.75" hidden="false" customHeight="true" outlineLevel="0" collapsed="false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customFormat="false" ht="12.75" hidden="false" customHeight="true" outlineLevel="0" collapsed="false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customFormat="false" ht="12.75" hidden="false" customHeight="true" outlineLevel="0" collapsed="false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customFormat="false" ht="12.75" hidden="false" customHeight="true" outlineLevel="0" collapsed="false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customFormat="false" ht="12.75" hidden="false" customHeight="true" outlineLevel="0" collapsed="false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customFormat="false" ht="12.75" hidden="false" customHeight="true" outlineLevel="0" collapsed="false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customFormat="false" ht="12.75" hidden="false" customHeight="true" outlineLevel="0" collapsed="false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customFormat="false" ht="12.75" hidden="false" customHeight="true" outlineLevel="0" collapsed="false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customFormat="false" ht="12.75" hidden="false" customHeight="true" outlineLevel="0" collapsed="false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customFormat="false" ht="12.75" hidden="false" customHeight="true" outlineLevel="0" collapsed="false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customFormat="false" ht="12.75" hidden="false" customHeight="true" outlineLevel="0" collapsed="false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customFormat="false" ht="12.75" hidden="false" customHeight="true" outlineLevel="0" collapsed="false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customFormat="false" ht="12.75" hidden="false" customHeight="true" outlineLevel="0" collapsed="false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customFormat="false" ht="12.75" hidden="false" customHeight="true" outlineLevel="0" collapsed="false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customFormat="false" ht="12.75" hidden="false" customHeight="true" outlineLevel="0" collapsed="false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customFormat="false" ht="12.75" hidden="false" customHeight="true" outlineLevel="0" collapsed="false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customFormat="false" ht="12.75" hidden="false" customHeight="true" outlineLevel="0" collapsed="false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customFormat="false" ht="12.75" hidden="false" customHeight="true" outlineLevel="0" collapsed="false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customFormat="false" ht="12.75" hidden="false" customHeight="true" outlineLevel="0" collapsed="false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customFormat="false" ht="12.75" hidden="false" customHeight="true" outlineLevel="0" collapsed="false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customFormat="false" ht="12.75" hidden="false" customHeight="true" outlineLevel="0" collapsed="false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customFormat="false" ht="12.75" hidden="false" customHeight="true" outlineLevel="0" collapsed="false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customFormat="false" ht="12.75" hidden="false" customHeight="true" outlineLevel="0" collapsed="false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customFormat="false" ht="12.75" hidden="false" customHeight="true" outlineLevel="0" collapsed="false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customFormat="false" ht="12.75" hidden="false" customHeight="true" outlineLevel="0" collapsed="false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customFormat="false" ht="12.75" hidden="false" customHeight="true" outlineLevel="0" collapsed="false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customFormat="false" ht="12.75" hidden="false" customHeight="true" outlineLevel="0" collapsed="false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customFormat="false" ht="12.75" hidden="false" customHeight="true" outlineLevel="0" collapsed="false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customFormat="false" ht="12.75" hidden="false" customHeight="true" outlineLevel="0" collapsed="false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customFormat="false" ht="12.75" hidden="false" customHeight="true" outlineLevel="0" collapsed="false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customFormat="false" ht="12.75" hidden="false" customHeight="true" outlineLevel="0" collapsed="false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customFormat="false" ht="12.75" hidden="false" customHeight="true" outlineLevel="0" collapsed="false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customFormat="false" ht="12.75" hidden="false" customHeight="true" outlineLevel="0" collapsed="false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customFormat="false" ht="12.75" hidden="false" customHeight="true" outlineLevel="0" collapsed="false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customFormat="false" ht="12.75" hidden="false" customHeight="true" outlineLevel="0" collapsed="false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customFormat="false" ht="12.75" hidden="false" customHeight="true" outlineLevel="0" collapsed="false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customFormat="false" ht="12.75" hidden="false" customHeight="true" outlineLevel="0" collapsed="false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customFormat="false" ht="12.75" hidden="false" customHeight="true" outlineLevel="0" collapsed="false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customFormat="false" ht="12.75" hidden="false" customHeight="true" outlineLevel="0" collapsed="false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customFormat="false" ht="12.75" hidden="false" customHeight="true" outlineLevel="0" collapsed="false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customFormat="false" ht="12.75" hidden="false" customHeight="true" outlineLevel="0" collapsed="false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customFormat="false" ht="12.75" hidden="false" customHeight="true" outlineLevel="0" collapsed="false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customFormat="false" ht="12.75" hidden="false" customHeight="true" outlineLevel="0" collapsed="false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customFormat="false" ht="12.75" hidden="false" customHeight="true" outlineLevel="0" collapsed="false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customFormat="false" ht="12.75" hidden="false" customHeight="true" outlineLevel="0" collapsed="false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customFormat="false" ht="12.75" hidden="false" customHeight="true" outlineLevel="0" collapsed="false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customFormat="false" ht="12.75" hidden="false" customHeight="true" outlineLevel="0" collapsed="false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customFormat="false" ht="12.75" hidden="false" customHeight="true" outlineLevel="0" collapsed="false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customFormat="false" ht="12.75" hidden="false" customHeight="true" outlineLevel="0" collapsed="false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customFormat="false" ht="12.75" hidden="false" customHeight="true" outlineLevel="0" collapsed="false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customFormat="false" ht="12.75" hidden="false" customHeight="true" outlineLevel="0" collapsed="false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customFormat="false" ht="12.75" hidden="false" customHeight="true" outlineLevel="0" collapsed="false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customFormat="false" ht="12.75" hidden="false" customHeight="true" outlineLevel="0" collapsed="false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customFormat="false" ht="12.75" hidden="false" customHeight="true" outlineLevel="0" collapsed="false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customFormat="false" ht="12.75" hidden="false" customHeight="true" outlineLevel="0" collapsed="false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customFormat="false" ht="12.75" hidden="false" customHeight="true" outlineLevel="0" collapsed="false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customFormat="false" ht="12.75" hidden="false" customHeight="true" outlineLevel="0" collapsed="false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customFormat="false" ht="12.75" hidden="false" customHeight="true" outlineLevel="0" collapsed="false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customFormat="false" ht="12.75" hidden="false" customHeight="true" outlineLevel="0" collapsed="false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customFormat="false" ht="12.75" hidden="false" customHeight="true" outlineLevel="0" collapsed="false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customFormat="false" ht="12.75" hidden="false" customHeight="true" outlineLevel="0" collapsed="false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customFormat="false" ht="12.75" hidden="false" customHeight="true" outlineLevel="0" collapsed="false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customFormat="false" ht="12.75" hidden="false" customHeight="true" outlineLevel="0" collapsed="false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customFormat="false" ht="12.75" hidden="false" customHeight="true" outlineLevel="0" collapsed="false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customFormat="false" ht="12.75" hidden="false" customHeight="true" outlineLevel="0" collapsed="false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customFormat="false" ht="12.75" hidden="false" customHeight="true" outlineLevel="0" collapsed="false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customFormat="false" ht="12.75" hidden="false" customHeight="true" outlineLevel="0" collapsed="false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customFormat="false" ht="12.75" hidden="false" customHeight="true" outlineLevel="0" collapsed="false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customFormat="false" ht="12.75" hidden="false" customHeight="true" outlineLevel="0" collapsed="false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customFormat="false" ht="12.75" hidden="false" customHeight="true" outlineLevel="0" collapsed="false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customFormat="false" ht="12.75" hidden="false" customHeight="true" outlineLevel="0" collapsed="false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customFormat="false" ht="12.75" hidden="false" customHeight="true" outlineLevel="0" collapsed="false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customFormat="false" ht="12.75" hidden="false" customHeight="true" outlineLevel="0" collapsed="false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customFormat="false" ht="12.75" hidden="false" customHeight="true" outlineLevel="0" collapsed="false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customFormat="false" ht="12.75" hidden="false" customHeight="true" outlineLevel="0" collapsed="false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customFormat="false" ht="12.75" hidden="false" customHeight="true" outlineLevel="0" collapsed="false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customFormat="false" ht="12.75" hidden="false" customHeight="true" outlineLevel="0" collapsed="false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customFormat="false" ht="12.75" hidden="false" customHeight="true" outlineLevel="0" collapsed="false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customFormat="false" ht="12.75" hidden="false" customHeight="true" outlineLevel="0" collapsed="false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customFormat="false" ht="12.75" hidden="false" customHeight="true" outlineLevel="0" collapsed="false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customFormat="false" ht="12.75" hidden="false" customHeight="true" outlineLevel="0" collapsed="false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customFormat="false" ht="12.75" hidden="false" customHeight="true" outlineLevel="0" collapsed="false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customFormat="false" ht="12.75" hidden="false" customHeight="true" outlineLevel="0" collapsed="false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customFormat="false" ht="12.75" hidden="false" customHeight="true" outlineLevel="0" collapsed="false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customFormat="false" ht="12.75" hidden="false" customHeight="true" outlineLevel="0" collapsed="false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customFormat="false" ht="12.75" hidden="false" customHeight="true" outlineLevel="0" collapsed="false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customFormat="false" ht="12.75" hidden="false" customHeight="true" outlineLevel="0" collapsed="false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customFormat="false" ht="12.75" hidden="false" customHeight="true" outlineLevel="0" collapsed="false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customFormat="false" ht="12.75" hidden="false" customHeight="true" outlineLevel="0" collapsed="false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customFormat="false" ht="12.75" hidden="false" customHeight="true" outlineLevel="0" collapsed="false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customFormat="false" ht="12.75" hidden="false" customHeight="true" outlineLevel="0" collapsed="false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customFormat="false" ht="12.75" hidden="false" customHeight="true" outlineLevel="0" collapsed="false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customFormat="false" ht="12.75" hidden="false" customHeight="true" outlineLevel="0" collapsed="false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customFormat="false" ht="12.75" hidden="false" customHeight="true" outlineLevel="0" collapsed="false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customFormat="false" ht="12.75" hidden="false" customHeight="true" outlineLevel="0" collapsed="false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customFormat="false" ht="12.75" hidden="false" customHeight="true" outlineLevel="0" collapsed="false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customFormat="false" ht="12.75" hidden="false" customHeight="true" outlineLevel="0" collapsed="false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customFormat="false" ht="12.75" hidden="false" customHeight="true" outlineLevel="0" collapsed="false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customFormat="false" ht="12.75" hidden="false" customHeight="true" outlineLevel="0" collapsed="false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customFormat="false" ht="12.75" hidden="false" customHeight="true" outlineLevel="0" collapsed="false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customFormat="false" ht="12.75" hidden="false" customHeight="true" outlineLevel="0" collapsed="false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customFormat="false" ht="12.75" hidden="false" customHeight="true" outlineLevel="0" collapsed="false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customFormat="false" ht="12.75" hidden="false" customHeight="true" outlineLevel="0" collapsed="false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customFormat="false" ht="12.75" hidden="false" customHeight="true" outlineLevel="0" collapsed="false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customFormat="false" ht="12.75" hidden="false" customHeight="true" outlineLevel="0" collapsed="false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customFormat="false" ht="12.75" hidden="false" customHeight="true" outlineLevel="0" collapsed="false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customFormat="false" ht="12.75" hidden="false" customHeight="true" outlineLevel="0" collapsed="false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customFormat="false" ht="12.75" hidden="false" customHeight="true" outlineLevel="0" collapsed="false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customFormat="false" ht="12.75" hidden="false" customHeight="true" outlineLevel="0" collapsed="false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customFormat="false" ht="12.75" hidden="false" customHeight="true" outlineLevel="0" collapsed="false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customFormat="false" ht="12.75" hidden="false" customHeight="true" outlineLevel="0" collapsed="false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customFormat="false" ht="12.75" hidden="false" customHeight="true" outlineLevel="0" collapsed="false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customFormat="false" ht="12.75" hidden="false" customHeight="true" outlineLevel="0" collapsed="false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customFormat="false" ht="12.75" hidden="false" customHeight="true" outlineLevel="0" collapsed="false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customFormat="false" ht="12.75" hidden="false" customHeight="true" outlineLevel="0" collapsed="false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customFormat="false" ht="12.75" hidden="false" customHeight="true" outlineLevel="0" collapsed="false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customFormat="false" ht="12.75" hidden="false" customHeight="true" outlineLevel="0" collapsed="false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customFormat="false" ht="12.75" hidden="false" customHeight="true" outlineLevel="0" collapsed="false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customFormat="false" ht="12.75" hidden="false" customHeight="true" outlineLevel="0" collapsed="false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customFormat="false" ht="12.75" hidden="false" customHeight="true" outlineLevel="0" collapsed="false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customFormat="false" ht="12.75" hidden="false" customHeight="true" outlineLevel="0" collapsed="false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customFormat="false" ht="12.75" hidden="false" customHeight="true" outlineLevel="0" collapsed="false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customFormat="false" ht="12.75" hidden="false" customHeight="true" outlineLevel="0" collapsed="false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customFormat="false" ht="12.75" hidden="false" customHeight="true" outlineLevel="0" collapsed="false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customFormat="false" ht="12.75" hidden="false" customHeight="true" outlineLevel="0" collapsed="false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customFormat="false" ht="12.75" hidden="false" customHeight="true" outlineLevel="0" collapsed="false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customFormat="false" ht="12.75" hidden="false" customHeight="true" outlineLevel="0" collapsed="false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customFormat="false" ht="12.75" hidden="false" customHeight="true" outlineLevel="0" collapsed="false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customFormat="false" ht="12.75" hidden="false" customHeight="true" outlineLevel="0" collapsed="false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customFormat="false" ht="12.75" hidden="false" customHeight="true" outlineLevel="0" collapsed="false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customFormat="false" ht="12.75" hidden="false" customHeight="true" outlineLevel="0" collapsed="false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customFormat="false" ht="12.75" hidden="false" customHeight="true" outlineLevel="0" collapsed="false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customFormat="false" ht="12.75" hidden="false" customHeight="true" outlineLevel="0" collapsed="false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customFormat="false" ht="12.75" hidden="false" customHeight="true" outlineLevel="0" collapsed="false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customFormat="false" ht="12.75" hidden="false" customHeight="true" outlineLevel="0" collapsed="false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customFormat="false" ht="12.75" hidden="false" customHeight="true" outlineLevel="0" collapsed="false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customFormat="false" ht="12.75" hidden="false" customHeight="true" outlineLevel="0" collapsed="false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customFormat="false" ht="12.75" hidden="false" customHeight="true" outlineLevel="0" collapsed="false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customFormat="false" ht="12.75" hidden="false" customHeight="true" outlineLevel="0" collapsed="false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customFormat="false" ht="12.75" hidden="false" customHeight="true" outlineLevel="0" collapsed="false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customFormat="false" ht="12.75" hidden="false" customHeight="true" outlineLevel="0" collapsed="false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customFormat="false" ht="12.75" hidden="false" customHeight="true" outlineLevel="0" collapsed="false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customFormat="false" ht="12.75" hidden="false" customHeight="true" outlineLevel="0" collapsed="false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customFormat="false" ht="12.75" hidden="false" customHeight="true" outlineLevel="0" collapsed="false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customFormat="false" ht="12.75" hidden="false" customHeight="true" outlineLevel="0" collapsed="false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customFormat="false" ht="12.75" hidden="false" customHeight="true" outlineLevel="0" collapsed="false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customFormat="false" ht="12.75" hidden="false" customHeight="true" outlineLevel="0" collapsed="false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customFormat="false" ht="12.75" hidden="false" customHeight="true" outlineLevel="0" collapsed="false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customFormat="false" ht="12.75" hidden="false" customHeight="true" outlineLevel="0" collapsed="false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customFormat="false" ht="12.75" hidden="false" customHeight="true" outlineLevel="0" collapsed="false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customFormat="false" ht="12.75" hidden="false" customHeight="true" outlineLevel="0" collapsed="false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customFormat="false" ht="12.75" hidden="false" customHeight="true" outlineLevel="0" collapsed="false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customFormat="false" ht="12.75" hidden="false" customHeight="true" outlineLevel="0" collapsed="false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customFormat="false" ht="12.75" hidden="false" customHeight="true" outlineLevel="0" collapsed="false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customFormat="false" ht="12.75" hidden="false" customHeight="true" outlineLevel="0" collapsed="false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customFormat="false" ht="12.75" hidden="false" customHeight="true" outlineLevel="0" collapsed="false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customFormat="false" ht="12.75" hidden="false" customHeight="true" outlineLevel="0" collapsed="false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customFormat="false" ht="12.75" hidden="false" customHeight="true" outlineLevel="0" collapsed="false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customFormat="false" ht="12.75" hidden="false" customHeight="true" outlineLevel="0" collapsed="false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customFormat="false" ht="12.75" hidden="false" customHeight="true" outlineLevel="0" collapsed="false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customFormat="false" ht="12.75" hidden="false" customHeight="true" outlineLevel="0" collapsed="false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customFormat="false" ht="12.75" hidden="false" customHeight="true" outlineLevel="0" collapsed="false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customFormat="false" ht="12.75" hidden="false" customHeight="true" outlineLevel="0" collapsed="false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customFormat="false" ht="12.75" hidden="false" customHeight="true" outlineLevel="0" collapsed="false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customFormat="false" ht="12.75" hidden="false" customHeight="true" outlineLevel="0" collapsed="false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customFormat="false" ht="12.75" hidden="false" customHeight="true" outlineLevel="0" collapsed="false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customFormat="false" ht="12.75" hidden="false" customHeight="true" outlineLevel="0" collapsed="false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customFormat="false" ht="12.75" hidden="false" customHeight="true" outlineLevel="0" collapsed="false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customFormat="false" ht="12.75" hidden="false" customHeight="true" outlineLevel="0" collapsed="false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customFormat="false" ht="12.75" hidden="false" customHeight="true" outlineLevel="0" collapsed="false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customFormat="false" ht="12.75" hidden="false" customHeight="true" outlineLevel="0" collapsed="false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customFormat="false" ht="12.75" hidden="false" customHeight="true" outlineLevel="0" collapsed="false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customFormat="false" ht="12.75" hidden="false" customHeight="true" outlineLevel="0" collapsed="false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customFormat="false" ht="12.75" hidden="false" customHeight="true" outlineLevel="0" collapsed="false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customFormat="false" ht="12.75" hidden="false" customHeight="true" outlineLevel="0" collapsed="false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customFormat="false" ht="12.75" hidden="false" customHeight="true" outlineLevel="0" collapsed="false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customFormat="false" ht="12.75" hidden="false" customHeight="true" outlineLevel="0" collapsed="false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customFormat="false" ht="12.75" hidden="false" customHeight="true" outlineLevel="0" collapsed="false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customFormat="false" ht="12.75" hidden="false" customHeight="true" outlineLevel="0" collapsed="false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customFormat="false" ht="12.75" hidden="false" customHeight="true" outlineLevel="0" collapsed="false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customFormat="false" ht="12.75" hidden="false" customHeight="true" outlineLevel="0" collapsed="false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customFormat="false" ht="12.75" hidden="false" customHeight="true" outlineLevel="0" collapsed="false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customFormat="false" ht="12.75" hidden="false" customHeight="true" outlineLevel="0" collapsed="false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customFormat="false" ht="12.75" hidden="false" customHeight="true" outlineLevel="0" collapsed="false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customFormat="false" ht="12.75" hidden="false" customHeight="true" outlineLevel="0" collapsed="false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customFormat="false" ht="12.75" hidden="false" customHeight="true" outlineLevel="0" collapsed="false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customFormat="false" ht="12.75" hidden="false" customHeight="true" outlineLevel="0" collapsed="false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customFormat="false" ht="12.75" hidden="false" customHeight="true" outlineLevel="0" collapsed="false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customFormat="false" ht="12.75" hidden="false" customHeight="true" outlineLevel="0" collapsed="false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customFormat="false" ht="12.75" hidden="false" customHeight="true" outlineLevel="0" collapsed="false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customFormat="false" ht="12.75" hidden="false" customHeight="true" outlineLevel="0" collapsed="false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customFormat="false" ht="12.75" hidden="false" customHeight="true" outlineLevel="0" collapsed="false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customFormat="false" ht="12.75" hidden="false" customHeight="true" outlineLevel="0" collapsed="false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customFormat="false" ht="12.75" hidden="false" customHeight="true" outlineLevel="0" collapsed="false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customFormat="false" ht="12.75" hidden="false" customHeight="true" outlineLevel="0" collapsed="false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customFormat="false" ht="12.75" hidden="false" customHeight="true" outlineLevel="0" collapsed="false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customFormat="false" ht="12.75" hidden="false" customHeight="true" outlineLevel="0" collapsed="false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customFormat="false" ht="12.75" hidden="false" customHeight="true" outlineLevel="0" collapsed="false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customFormat="false" ht="12.75" hidden="false" customHeight="true" outlineLevel="0" collapsed="false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customFormat="false" ht="12.75" hidden="false" customHeight="true" outlineLevel="0" collapsed="false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customFormat="false" ht="12.75" hidden="false" customHeight="true" outlineLevel="0" collapsed="false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customFormat="false" ht="12.75" hidden="false" customHeight="true" outlineLevel="0" collapsed="false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customFormat="false" ht="12.75" hidden="false" customHeight="true" outlineLevel="0" collapsed="false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customFormat="false" ht="12.75" hidden="false" customHeight="true" outlineLevel="0" collapsed="false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customFormat="false" ht="12.75" hidden="false" customHeight="true" outlineLevel="0" collapsed="false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customFormat="false" ht="12.75" hidden="false" customHeight="true" outlineLevel="0" collapsed="false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customFormat="false" ht="12.75" hidden="false" customHeight="true" outlineLevel="0" collapsed="false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customFormat="false" ht="12.75" hidden="false" customHeight="true" outlineLevel="0" collapsed="false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customFormat="false" ht="12.75" hidden="false" customHeight="true" outlineLevel="0" collapsed="false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customFormat="false" ht="12.75" hidden="false" customHeight="true" outlineLevel="0" collapsed="false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customFormat="false" ht="12.75" hidden="false" customHeight="true" outlineLevel="0" collapsed="false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customFormat="false" ht="12.75" hidden="false" customHeight="true" outlineLevel="0" collapsed="false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customFormat="false" ht="12.75" hidden="false" customHeight="true" outlineLevel="0" collapsed="false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customFormat="false" ht="12.75" hidden="false" customHeight="true" outlineLevel="0" collapsed="false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customFormat="false" ht="12.75" hidden="false" customHeight="true" outlineLevel="0" collapsed="false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customFormat="false" ht="12.75" hidden="false" customHeight="true" outlineLevel="0" collapsed="false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customFormat="false" ht="12.75" hidden="false" customHeight="true" outlineLevel="0" collapsed="false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customFormat="false" ht="12.75" hidden="false" customHeight="true" outlineLevel="0" collapsed="false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customFormat="false" ht="12.75" hidden="false" customHeight="true" outlineLevel="0" collapsed="false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customFormat="false" ht="12.75" hidden="false" customHeight="true" outlineLevel="0" collapsed="false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customFormat="false" ht="12.75" hidden="false" customHeight="true" outlineLevel="0" collapsed="false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customFormat="false" ht="12.75" hidden="false" customHeight="true" outlineLevel="0" collapsed="false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customFormat="false" ht="12.75" hidden="false" customHeight="true" outlineLevel="0" collapsed="false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customFormat="false" ht="12.75" hidden="false" customHeight="true" outlineLevel="0" collapsed="false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customFormat="false" ht="12.75" hidden="false" customHeight="true" outlineLevel="0" collapsed="false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customFormat="false" ht="12.75" hidden="false" customHeight="true" outlineLevel="0" collapsed="false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customFormat="false" ht="12.75" hidden="false" customHeight="true" outlineLevel="0" collapsed="false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customFormat="false" ht="12.75" hidden="false" customHeight="true" outlineLevel="0" collapsed="false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customFormat="false" ht="12.75" hidden="false" customHeight="true" outlineLevel="0" collapsed="false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customFormat="false" ht="12.75" hidden="false" customHeight="true" outlineLevel="0" collapsed="false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customFormat="false" ht="12.75" hidden="false" customHeight="true" outlineLevel="0" collapsed="false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customFormat="false" ht="12.75" hidden="false" customHeight="true" outlineLevel="0" collapsed="false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customFormat="false" ht="12.75" hidden="false" customHeight="true" outlineLevel="0" collapsed="false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customFormat="false" ht="12.75" hidden="false" customHeight="true" outlineLevel="0" collapsed="false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customFormat="false" ht="12.75" hidden="false" customHeight="true" outlineLevel="0" collapsed="false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customFormat="false" ht="12.75" hidden="false" customHeight="true" outlineLevel="0" collapsed="false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customFormat="false" ht="12.75" hidden="false" customHeight="true" outlineLevel="0" collapsed="false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customFormat="false" ht="12.75" hidden="false" customHeight="true" outlineLevel="0" collapsed="false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customFormat="false" ht="12.75" hidden="false" customHeight="true" outlineLevel="0" collapsed="false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customFormat="false" ht="12.75" hidden="false" customHeight="true" outlineLevel="0" collapsed="false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customFormat="false" ht="12.75" hidden="false" customHeight="true" outlineLevel="0" collapsed="false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customFormat="false" ht="12.75" hidden="false" customHeight="true" outlineLevel="0" collapsed="false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customFormat="false" ht="12.75" hidden="false" customHeight="true" outlineLevel="0" collapsed="false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customFormat="false" ht="12.75" hidden="false" customHeight="true" outlineLevel="0" collapsed="false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customFormat="false" ht="12.75" hidden="false" customHeight="true" outlineLevel="0" collapsed="false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customFormat="false" ht="12.75" hidden="false" customHeight="true" outlineLevel="0" collapsed="false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customFormat="false" ht="12.75" hidden="false" customHeight="true" outlineLevel="0" collapsed="false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customFormat="false" ht="12.75" hidden="false" customHeight="true" outlineLevel="0" collapsed="false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customFormat="false" ht="12.75" hidden="false" customHeight="true" outlineLevel="0" collapsed="false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customFormat="false" ht="12.75" hidden="false" customHeight="true" outlineLevel="0" collapsed="false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customFormat="false" ht="12.75" hidden="false" customHeight="true" outlineLevel="0" collapsed="false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customFormat="false" ht="12.75" hidden="false" customHeight="true" outlineLevel="0" collapsed="false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customFormat="false" ht="12.75" hidden="false" customHeight="true" outlineLevel="0" collapsed="false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customFormat="false" ht="12.75" hidden="false" customHeight="true" outlineLevel="0" collapsed="false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customFormat="false" ht="12.75" hidden="false" customHeight="true" outlineLevel="0" collapsed="false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customFormat="false" ht="12.75" hidden="false" customHeight="true" outlineLevel="0" collapsed="false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customFormat="false" ht="12.75" hidden="false" customHeight="true" outlineLevel="0" collapsed="false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customFormat="false" ht="12.75" hidden="false" customHeight="true" outlineLevel="0" collapsed="false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customFormat="false" ht="12.75" hidden="false" customHeight="true" outlineLevel="0" collapsed="false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customFormat="false" ht="12.75" hidden="false" customHeight="true" outlineLevel="0" collapsed="false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customFormat="false" ht="12.75" hidden="false" customHeight="true" outlineLevel="0" collapsed="false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customFormat="false" ht="12.75" hidden="false" customHeight="true" outlineLevel="0" collapsed="false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customFormat="false" ht="12.75" hidden="false" customHeight="true" outlineLevel="0" collapsed="false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customFormat="false" ht="12.75" hidden="false" customHeight="true" outlineLevel="0" collapsed="false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customFormat="false" ht="12.75" hidden="false" customHeight="true" outlineLevel="0" collapsed="false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customFormat="false" ht="12.75" hidden="false" customHeight="true" outlineLevel="0" collapsed="false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customFormat="false" ht="12.75" hidden="false" customHeight="true" outlineLevel="0" collapsed="false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customFormat="false" ht="12.75" hidden="false" customHeight="true" outlineLevel="0" collapsed="false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customFormat="false" ht="12.75" hidden="false" customHeight="true" outlineLevel="0" collapsed="false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customFormat="false" ht="12.75" hidden="false" customHeight="true" outlineLevel="0" collapsed="false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customFormat="false" ht="12.75" hidden="false" customHeight="true" outlineLevel="0" collapsed="false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customFormat="false" ht="12.75" hidden="false" customHeight="true" outlineLevel="0" collapsed="false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customFormat="false" ht="12.75" hidden="false" customHeight="true" outlineLevel="0" collapsed="false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customFormat="false" ht="12.75" hidden="false" customHeight="true" outlineLevel="0" collapsed="false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customFormat="false" ht="12.75" hidden="false" customHeight="true" outlineLevel="0" collapsed="false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</sheetData>
  <mergeCells count="32">
    <mergeCell ref="A2:C3"/>
    <mergeCell ref="A4:C4"/>
    <mergeCell ref="A5:C5"/>
    <mergeCell ref="A6:C6"/>
    <mergeCell ref="A10:C10"/>
    <mergeCell ref="A21:C21"/>
    <mergeCell ref="A30:B30"/>
    <mergeCell ref="A37:B37"/>
    <mergeCell ref="A41:B41"/>
    <mergeCell ref="A44:B44"/>
    <mergeCell ref="A47:B47"/>
    <mergeCell ref="A56:B56"/>
    <mergeCell ref="A57:D57"/>
    <mergeCell ref="A58:D58"/>
    <mergeCell ref="A59:D59"/>
    <mergeCell ref="A61:B61"/>
    <mergeCell ref="A70:C70"/>
    <mergeCell ref="A75:B75"/>
    <mergeCell ref="A79:B79"/>
    <mergeCell ref="A83:B83"/>
    <mergeCell ref="A90:B90"/>
    <mergeCell ref="A94:B94"/>
    <mergeCell ref="A101:B101"/>
    <mergeCell ref="A102:D103"/>
    <mergeCell ref="A105:B105"/>
    <mergeCell ref="A107:B107"/>
    <mergeCell ref="A112:B112"/>
    <mergeCell ref="A115:B115"/>
    <mergeCell ref="A119:B119"/>
    <mergeCell ref="A122:B122"/>
    <mergeCell ref="A126:B126"/>
    <mergeCell ref="A138:D138"/>
  </mergeCells>
  <printOptions headings="false" gridLines="false" gridLinesSet="true" horizontalCentered="true" verticalCentered="false"/>
  <pageMargins left="0.7875" right="0.7875" top="0.7875" bottom="0.945138888888889" header="0" footer="0"/>
  <pageSetup paperSize="9" scale="57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&amp;CPágina &amp;P de &amp;N</oddFooter>
  </headerFooter>
  <rowBreaks count="1" manualBreakCount="1">
    <brk id="91" man="true" max="16383" min="0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99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14.4453125" defaultRowHeight="15" zeroHeight="false" outlineLevelRow="0" outlineLevelCol="0"/>
  <cols>
    <col collapsed="false" customWidth="true" hidden="false" outlineLevel="0" max="1" min="1" style="21" width="38.43"/>
    <col collapsed="false" customWidth="true" hidden="false" outlineLevel="0" max="2" min="2" style="21" width="60.71"/>
    <col collapsed="false" customWidth="true" hidden="false" outlineLevel="0" max="3" min="3" style="21" width="28.86"/>
    <col collapsed="false" customWidth="true" hidden="false" outlineLevel="0" max="4" min="4" style="21" width="23.71"/>
    <col collapsed="false" customWidth="true" hidden="false" outlineLevel="0" max="5" min="5" style="21" width="11.99"/>
    <col collapsed="false" customWidth="true" hidden="false" outlineLevel="0" max="6" min="6" style="21" width="27.99"/>
    <col collapsed="false" customWidth="true" hidden="false" outlineLevel="0" max="26" min="7" style="21" width="14.57"/>
    <col collapsed="false" customWidth="false" hidden="false" outlineLevel="0" max="1024" min="27" style="21" width="14.43"/>
  </cols>
  <sheetData>
    <row r="1" customFormat="false" ht="15.75" hidden="false" customHeight="true" outlineLevel="0" collapsed="false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customFormat="false" ht="15" hidden="false" customHeight="true" outlineLevel="0" collapsed="false">
      <c r="A2" s="23" t="s">
        <v>144</v>
      </c>
      <c r="B2" s="23"/>
      <c r="C2" s="23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customFormat="false" ht="15" hidden="false" customHeight="true" outlineLevel="0" collapsed="false">
      <c r="A3" s="23"/>
      <c r="B3" s="23"/>
      <c r="C3" s="2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customFormat="false" ht="12.75" hidden="false" customHeight="true" outlineLevel="0" collapsed="false">
      <c r="A4" s="24" t="s">
        <v>18</v>
      </c>
      <c r="B4" s="24"/>
      <c r="C4" s="24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customFormat="false" ht="12.75" hidden="false" customHeight="true" outlineLevel="0" collapsed="false">
      <c r="A5" s="25" t="s">
        <v>19</v>
      </c>
      <c r="B5" s="25"/>
      <c r="C5" s="25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customFormat="false" ht="12.75" hidden="false" customHeight="true" outlineLevel="0" collapsed="false">
      <c r="A6" s="26" t="s">
        <v>20</v>
      </c>
      <c r="B6" s="26"/>
      <c r="C6" s="26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customFormat="false" ht="12.75" hidden="false" customHeight="true" outlineLevel="0" collapsed="false">
      <c r="A7" s="27" t="s">
        <v>21</v>
      </c>
      <c r="B7" s="28" t="s">
        <v>22</v>
      </c>
      <c r="C7" s="29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customFormat="false" ht="12.75" hidden="false" customHeight="true" outlineLevel="0" collapsed="false">
      <c r="A8" s="30"/>
      <c r="B8" s="30"/>
      <c r="C8" s="30"/>
      <c r="D8" s="30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customFormat="false" ht="12.75" hidden="false" customHeight="true" outlineLevel="0" collapsed="false">
      <c r="A9" s="30"/>
      <c r="B9" s="31"/>
      <c r="C9" s="30"/>
      <c r="D9" s="30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customFormat="false" ht="12.75" hidden="false" customHeight="true" outlineLevel="0" collapsed="false">
      <c r="A10" s="24" t="s">
        <v>23</v>
      </c>
      <c r="B10" s="24"/>
      <c r="C10" s="24"/>
      <c r="D10" s="30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customFormat="false" ht="12.75" hidden="false" customHeight="true" outlineLevel="0" collapsed="false">
      <c r="A11" s="32" t="s">
        <v>24</v>
      </c>
      <c r="B11" s="33" t="s">
        <v>25</v>
      </c>
      <c r="C11" s="34"/>
      <c r="D11" s="3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customFormat="false" ht="12.75" hidden="false" customHeight="true" outlineLevel="0" collapsed="false">
      <c r="A12" s="35" t="s">
        <v>26</v>
      </c>
      <c r="B12" s="36" t="s">
        <v>27</v>
      </c>
      <c r="C12" s="37"/>
      <c r="D12" s="30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customFormat="false" ht="12.75" hidden="false" customHeight="true" outlineLevel="0" collapsed="false">
      <c r="A13" s="35" t="s">
        <v>28</v>
      </c>
      <c r="B13" s="36" t="s">
        <v>29</v>
      </c>
      <c r="C13" s="38" t="s">
        <v>30</v>
      </c>
      <c r="D13" s="30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customFormat="false" ht="12.75" hidden="false" customHeight="true" outlineLevel="0" collapsed="false">
      <c r="A14" s="39" t="s">
        <v>31</v>
      </c>
      <c r="B14" s="40" t="s">
        <v>32</v>
      </c>
      <c r="C14" s="41" t="s">
        <v>33</v>
      </c>
      <c r="D14" s="30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customFormat="false" ht="12.75" hidden="false" customHeight="true" outlineLevel="0" collapsed="false">
      <c r="A15" s="30"/>
      <c r="B15" s="30"/>
      <c r="C15" s="30"/>
      <c r="D15" s="30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customFormat="false" ht="12.75" hidden="false" customHeight="true" outlineLevel="0" collapsed="false">
      <c r="A16" s="30"/>
      <c r="B16" s="30"/>
      <c r="C16" s="30"/>
      <c r="D16" s="30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customFormat="false" ht="12.75" hidden="false" customHeight="true" outlineLevel="0" collapsed="false">
      <c r="A17" s="24" t="s">
        <v>34</v>
      </c>
      <c r="B17" s="24" t="s">
        <v>35</v>
      </c>
      <c r="C17" s="42" t="s">
        <v>36</v>
      </c>
      <c r="D17" s="30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customFormat="false" ht="12.75" hidden="false" customHeight="true" outlineLevel="0" collapsed="false">
      <c r="A18" s="43" t="s">
        <v>145</v>
      </c>
      <c r="B18" s="44" t="s">
        <v>38</v>
      </c>
      <c r="C18" s="45" t="n">
        <v>1</v>
      </c>
      <c r="D18" s="30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customFormat="false" ht="12.75" hidden="false" customHeight="true" outlineLevel="0" collapsed="false">
      <c r="A19" s="30"/>
      <c r="B19" s="30"/>
      <c r="C19" s="3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customFormat="false" ht="12.75" hidden="false" customHeight="true" outlineLevel="0" collapsed="false">
      <c r="A20" s="30"/>
      <c r="B20" s="46"/>
      <c r="C20" s="3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customFormat="false" ht="12.75" hidden="false" customHeight="true" outlineLevel="0" collapsed="false">
      <c r="A21" s="24" t="s">
        <v>39</v>
      </c>
      <c r="B21" s="24"/>
      <c r="C21" s="24"/>
      <c r="D21" s="30"/>
      <c r="E21" s="30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customFormat="false" ht="40.25" hidden="false" customHeight="false" outlineLevel="0" collapsed="false">
      <c r="A22" s="32" t="n">
        <v>1</v>
      </c>
      <c r="B22" s="47" t="s">
        <v>40</v>
      </c>
      <c r="C22" s="48" t="s">
        <v>146</v>
      </c>
      <c r="D22" s="30"/>
      <c r="E22" s="30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customFormat="false" ht="12.75" hidden="false" customHeight="true" outlineLevel="0" collapsed="false">
      <c r="A23" s="35" t="n">
        <v>2</v>
      </c>
      <c r="B23" s="49" t="s">
        <v>147</v>
      </c>
      <c r="C23" s="50" t="n">
        <v>3845.63</v>
      </c>
      <c r="D23" s="30"/>
      <c r="E23" s="30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customFormat="false" ht="12.75" hidden="false" customHeight="true" outlineLevel="0" collapsed="false">
      <c r="A24" s="35" t="n">
        <v>3</v>
      </c>
      <c r="B24" s="36" t="s">
        <v>43</v>
      </c>
      <c r="C24" s="51" t="n">
        <f aca="false">(C23/40)*40</f>
        <v>3845.63</v>
      </c>
      <c r="D24" s="30"/>
      <c r="E24" s="30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customFormat="false" ht="12.75" hidden="false" customHeight="true" outlineLevel="0" collapsed="false">
      <c r="A25" s="35" t="n">
        <v>3</v>
      </c>
      <c r="B25" s="36" t="s">
        <v>44</v>
      </c>
      <c r="C25" s="37"/>
      <c r="D25" s="30"/>
      <c r="E25" s="30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customFormat="false" ht="12.75" hidden="false" customHeight="true" outlineLevel="0" collapsed="false">
      <c r="A26" s="39" t="n">
        <v>4</v>
      </c>
      <c r="B26" s="40" t="s">
        <v>45</v>
      </c>
      <c r="C26" s="52"/>
      <c r="D26" s="30"/>
      <c r="E26" s="30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customFormat="false" ht="12.75" hidden="false" customHeight="true" outlineLevel="0" collapsed="false">
      <c r="A27" s="30"/>
      <c r="B27" s="30"/>
      <c r="C27" s="30"/>
      <c r="D27" s="30"/>
      <c r="E27" s="30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customFormat="false" ht="12.75" hidden="false" customHeight="true" outlineLevel="0" collapsed="false">
      <c r="A28" s="22"/>
      <c r="B28" s="53" t="s">
        <v>46</v>
      </c>
      <c r="C28" s="30"/>
      <c r="D28" s="30"/>
      <c r="E28" s="30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customFormat="false" ht="12.75" hidden="false" customHeight="true" outlineLevel="0" collapsed="false">
      <c r="A29" s="46"/>
      <c r="B29" s="30"/>
      <c r="C29" s="30"/>
      <c r="D29" s="30"/>
      <c r="E29" s="30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customFormat="false" ht="12.75" hidden="false" customHeight="true" outlineLevel="0" collapsed="false">
      <c r="A30" s="54" t="s">
        <v>47</v>
      </c>
      <c r="B30" s="54"/>
      <c r="C30" s="55" t="s">
        <v>48</v>
      </c>
      <c r="D30" s="56" t="s">
        <v>49</v>
      </c>
      <c r="E30" s="30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customFormat="false" ht="12.75" hidden="false" customHeight="true" outlineLevel="0" collapsed="false">
      <c r="A31" s="32" t="s">
        <v>24</v>
      </c>
      <c r="B31" s="33" t="s">
        <v>50</v>
      </c>
      <c r="C31" s="57" t="n">
        <v>1</v>
      </c>
      <c r="D31" s="51" t="n">
        <f aca="false">C24</f>
        <v>3845.63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customFormat="false" ht="12.75" hidden="false" customHeight="true" outlineLevel="0" collapsed="false">
      <c r="A32" s="35" t="s">
        <v>26</v>
      </c>
      <c r="B32" s="36" t="s">
        <v>51</v>
      </c>
      <c r="C32" s="58"/>
      <c r="D32" s="59" t="n">
        <v>0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customFormat="false" ht="12.75" hidden="false" customHeight="true" outlineLevel="0" collapsed="false">
      <c r="A33" s="35" t="s">
        <v>28</v>
      </c>
      <c r="B33" s="36" t="s">
        <v>52</v>
      </c>
      <c r="C33" s="58"/>
      <c r="D33" s="59" t="n">
        <v>0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customFormat="false" ht="12.75" hidden="false" customHeight="true" outlineLevel="0" collapsed="false">
      <c r="A34" s="35" t="s">
        <v>31</v>
      </c>
      <c r="B34" s="36" t="s">
        <v>53</v>
      </c>
      <c r="C34" s="58" t="n">
        <v>0.2</v>
      </c>
      <c r="D34" s="59" t="n">
        <f aca="false">((((D31+D32+D33)/200)*C34)*(10*1.1429))</f>
        <v>43.95170527</v>
      </c>
      <c r="E34" s="60"/>
      <c r="F34" s="60"/>
      <c r="G34" s="60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customFormat="false" ht="12.75" hidden="false" customHeight="true" outlineLevel="0" collapsed="false">
      <c r="A35" s="35" t="s">
        <v>54</v>
      </c>
      <c r="B35" s="36" t="s">
        <v>55</v>
      </c>
      <c r="C35" s="58"/>
      <c r="D35" s="59" t="n">
        <v>0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customFormat="false" ht="12.75" hidden="false" customHeight="true" outlineLevel="0" collapsed="false">
      <c r="A36" s="35" t="s">
        <v>56</v>
      </c>
      <c r="B36" s="61" t="s">
        <v>57</v>
      </c>
      <c r="C36" s="58"/>
      <c r="D36" s="59" t="n">
        <v>0</v>
      </c>
      <c r="E36" s="60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customFormat="false" ht="12.75" hidden="false" customHeight="true" outlineLevel="0" collapsed="false">
      <c r="A37" s="62" t="s">
        <v>58</v>
      </c>
      <c r="B37" s="62"/>
      <c r="C37" s="62"/>
      <c r="D37" s="63" t="n">
        <f aca="false">SUM(D31:D36)</f>
        <v>3889.58170527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customFormat="false" ht="12.75" hidden="false" customHeight="true" outlineLevel="0" collapsed="false">
      <c r="A38" s="30"/>
      <c r="B38" s="30"/>
      <c r="C38" s="30"/>
      <c r="D38" s="30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customFormat="false" ht="12.75" hidden="false" customHeight="true" outlineLevel="0" collapsed="false">
      <c r="A39" s="22"/>
      <c r="B39" s="53" t="s">
        <v>59</v>
      </c>
      <c r="C39" s="30"/>
      <c r="D39" s="30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customFormat="false" ht="12.75" hidden="false" customHeight="true" outlineLevel="0" collapsed="false">
      <c r="A40" s="46"/>
      <c r="B40" s="30"/>
      <c r="C40" s="30"/>
      <c r="D40" s="30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customFormat="false" ht="12.75" hidden="false" customHeight="true" outlineLevel="0" collapsed="false">
      <c r="A41" s="62" t="s">
        <v>60</v>
      </c>
      <c r="B41" s="62"/>
      <c r="C41" s="56" t="s">
        <v>48</v>
      </c>
      <c r="D41" s="64" t="s">
        <v>49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customFormat="false" ht="12.75" hidden="false" customHeight="true" outlineLevel="0" collapsed="false">
      <c r="A42" s="32" t="s">
        <v>24</v>
      </c>
      <c r="B42" s="33" t="s">
        <v>61</v>
      </c>
      <c r="C42" s="65" t="n">
        <v>0.0833</v>
      </c>
      <c r="D42" s="66" t="n">
        <f aca="false">C42*$D$37</f>
        <v>324.002156048991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customFormat="false" ht="12.75" hidden="false" customHeight="true" outlineLevel="0" collapsed="false">
      <c r="A43" s="67" t="s">
        <v>26</v>
      </c>
      <c r="B43" s="61" t="s">
        <v>62</v>
      </c>
      <c r="C43" s="68" t="n">
        <v>0.1111</v>
      </c>
      <c r="D43" s="69" t="n">
        <f aca="false">C43*$D$37</f>
        <v>432.132527455497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customFormat="false" ht="12.75" hidden="false" customHeight="true" outlineLevel="0" collapsed="false">
      <c r="A44" s="62" t="s">
        <v>63</v>
      </c>
      <c r="B44" s="62"/>
      <c r="C44" s="70" t="n">
        <f aca="false">C42+C43</f>
        <v>0.1944</v>
      </c>
      <c r="D44" s="71" t="n">
        <f aca="false">ROUND(SUM(D42:D43),2)</f>
        <v>756.13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customFormat="false" ht="12.75" hidden="false" customHeight="true" outlineLevel="0" collapsed="false">
      <c r="A45" s="46"/>
      <c r="B45" s="30"/>
      <c r="C45" s="30"/>
      <c r="D45" s="30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customFormat="false" ht="12.75" hidden="false" customHeight="true" outlineLevel="0" collapsed="false">
      <c r="A46" s="46"/>
      <c r="B46" s="30"/>
      <c r="C46" s="30"/>
      <c r="D46" s="30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customFormat="false" ht="12.75" hidden="false" customHeight="true" outlineLevel="0" collapsed="false">
      <c r="A47" s="62" t="s">
        <v>64</v>
      </c>
      <c r="B47" s="62"/>
      <c r="C47" s="55" t="s">
        <v>48</v>
      </c>
      <c r="D47" s="56" t="s">
        <v>49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customFormat="false" ht="12.75" hidden="false" customHeight="true" outlineLevel="0" collapsed="false">
      <c r="A48" s="32" t="s">
        <v>24</v>
      </c>
      <c r="B48" s="33" t="s">
        <v>65</v>
      </c>
      <c r="C48" s="65" t="n">
        <v>0.2</v>
      </c>
      <c r="D48" s="66" t="n">
        <f aca="false">SUM($D$37,$D$44,$D$95)*C48</f>
        <v>929.142341054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customFormat="false" ht="12.75" hidden="false" customHeight="true" outlineLevel="0" collapsed="false">
      <c r="A49" s="35" t="s">
        <v>26</v>
      </c>
      <c r="B49" s="36" t="s">
        <v>66</v>
      </c>
      <c r="C49" s="72" t="n">
        <v>0.015</v>
      </c>
      <c r="D49" s="66" t="n">
        <f aca="false">SUM($D$37,$D$44,$D$95)*C49</f>
        <v>69.68567557905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customFormat="false" ht="12.75" hidden="false" customHeight="true" outlineLevel="0" collapsed="false">
      <c r="A50" s="35" t="s">
        <v>28</v>
      </c>
      <c r="B50" s="36" t="s">
        <v>67</v>
      </c>
      <c r="C50" s="72" t="n">
        <v>0.01</v>
      </c>
      <c r="D50" s="66" t="n">
        <f aca="false">SUM($D$37,$D$44,$D$95)*C50</f>
        <v>46.4571170527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customFormat="false" ht="12.75" hidden="false" customHeight="true" outlineLevel="0" collapsed="false">
      <c r="A51" s="35" t="s">
        <v>31</v>
      </c>
      <c r="B51" s="36" t="s">
        <v>68</v>
      </c>
      <c r="C51" s="72" t="n">
        <v>0.002</v>
      </c>
      <c r="D51" s="66" t="n">
        <f aca="false">SUM($D$37,$D$44,$D$95)*C51</f>
        <v>9.29142341054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customFormat="false" ht="12.75" hidden="false" customHeight="true" outlineLevel="0" collapsed="false">
      <c r="A52" s="35" t="s">
        <v>54</v>
      </c>
      <c r="B52" s="36" t="s">
        <v>69</v>
      </c>
      <c r="C52" s="72" t="n">
        <v>0.025</v>
      </c>
      <c r="D52" s="66" t="n">
        <f aca="false">SUM($D$37,$D$44,$D$95)*C52</f>
        <v>116.14279263175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customFormat="false" ht="12.75" hidden="false" customHeight="true" outlineLevel="0" collapsed="false">
      <c r="A53" s="35" t="s">
        <v>56</v>
      </c>
      <c r="B53" s="36" t="s">
        <v>70</v>
      </c>
      <c r="C53" s="72" t="n">
        <v>0.08</v>
      </c>
      <c r="D53" s="66" t="n">
        <f aca="false">SUM($D$37,$D$44,$D$95)*C53</f>
        <v>371.6569364216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customFormat="false" ht="12.75" hidden="false" customHeight="true" outlineLevel="0" collapsed="false">
      <c r="A54" s="35" t="s">
        <v>71</v>
      </c>
      <c r="B54" s="36" t="s">
        <v>72</v>
      </c>
      <c r="C54" s="73" t="n">
        <v>0.03</v>
      </c>
      <c r="D54" s="66" t="n">
        <f aca="false">SUM($D$37,$D$44,$D$95)*C54</f>
        <v>139.3713511581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customFormat="false" ht="12.75" hidden="false" customHeight="true" outlineLevel="0" collapsed="false">
      <c r="A55" s="67" t="s">
        <v>73</v>
      </c>
      <c r="B55" s="61" t="s">
        <v>74</v>
      </c>
      <c r="C55" s="74" t="n">
        <v>0.006</v>
      </c>
      <c r="D55" s="66" t="n">
        <f aca="false">SUM($D$37,$D$44,$D$95)*C55</f>
        <v>27.87427023162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customFormat="false" ht="12.75" hidden="false" customHeight="true" outlineLevel="0" collapsed="false">
      <c r="A56" s="62" t="s">
        <v>63</v>
      </c>
      <c r="B56" s="62"/>
      <c r="C56" s="75" t="n">
        <f aca="false">SUM(C48:C55)</f>
        <v>0.368</v>
      </c>
      <c r="D56" s="76" t="n">
        <f aca="false">ROUND(SUM(D48:D55),2)</f>
        <v>1709.62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customFormat="false" ht="12.75" hidden="false" customHeight="true" outlineLevel="0" collapsed="false">
      <c r="A57" s="77" t="s">
        <v>75</v>
      </c>
      <c r="B57" s="77"/>
      <c r="C57" s="77"/>
      <c r="D57" s="77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customFormat="false" ht="12.75" hidden="false" customHeight="true" outlineLevel="0" collapsed="false">
      <c r="A58" s="78" t="s">
        <v>76</v>
      </c>
      <c r="B58" s="78"/>
      <c r="C58" s="78"/>
      <c r="D58" s="78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customFormat="false" ht="12.75" hidden="false" customHeight="true" outlineLevel="0" collapsed="false">
      <c r="A59" s="79" t="s">
        <v>77</v>
      </c>
      <c r="B59" s="79"/>
      <c r="C59" s="79"/>
      <c r="D59" s="79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customFormat="false" ht="12.75" hidden="false" customHeight="true" outlineLevel="0" collapsed="false">
      <c r="A60" s="46"/>
      <c r="B60" s="30"/>
      <c r="C60" s="30"/>
      <c r="D60" s="30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customFormat="false" ht="12.75" hidden="false" customHeight="true" outlineLevel="0" collapsed="false">
      <c r="A61" s="62" t="s">
        <v>78</v>
      </c>
      <c r="B61" s="62"/>
      <c r="C61" s="64" t="s">
        <v>79</v>
      </c>
      <c r="D61" s="56" t="s">
        <v>80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customFormat="false" ht="12.75" hidden="false" customHeight="true" outlineLevel="0" collapsed="false">
      <c r="A62" s="32" t="s">
        <v>24</v>
      </c>
      <c r="B62" s="80" t="s">
        <v>81</v>
      </c>
      <c r="C62" s="81" t="n">
        <v>0</v>
      </c>
      <c r="D62" s="69" t="n">
        <f aca="false">IF((22*2*C62-ROUND(D31*0.06,2))&lt;=0,0,(22*2*C62-ROUND(D31*0.06,2)))</f>
        <v>0</v>
      </c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customFormat="false" ht="12.75" hidden="false" customHeight="true" outlineLevel="0" collapsed="false">
      <c r="A63" s="35" t="s">
        <v>26</v>
      </c>
      <c r="B63" s="36" t="s">
        <v>82</v>
      </c>
      <c r="C63" s="82" t="n">
        <v>0</v>
      </c>
      <c r="D63" s="83" t="n">
        <f aca="false">C63*22*99%</f>
        <v>0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customFormat="false" ht="12.75" hidden="false" customHeight="true" outlineLevel="0" collapsed="false">
      <c r="A64" s="35" t="s">
        <v>28</v>
      </c>
      <c r="B64" s="36" t="s">
        <v>83</v>
      </c>
      <c r="C64" s="82" t="n">
        <v>0</v>
      </c>
      <c r="D64" s="83" t="n">
        <v>0</v>
      </c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customFormat="false" ht="12.75" hidden="false" customHeight="true" outlineLevel="0" collapsed="false">
      <c r="A65" s="35" t="s">
        <v>31</v>
      </c>
      <c r="B65" s="36" t="s">
        <v>84</v>
      </c>
      <c r="C65" s="82" t="n">
        <v>0</v>
      </c>
      <c r="D65" s="83" t="n">
        <v>0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customFormat="false" ht="12.75" hidden="false" customHeight="true" outlineLevel="0" collapsed="false">
      <c r="A66" s="35" t="s">
        <v>54</v>
      </c>
      <c r="B66" s="36" t="s">
        <v>85</v>
      </c>
      <c r="C66" s="82" t="n">
        <v>0</v>
      </c>
      <c r="D66" s="83" t="n">
        <v>0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customFormat="false" ht="12.75" hidden="false" customHeight="true" outlineLevel="0" collapsed="false">
      <c r="A67" s="35" t="s">
        <v>56</v>
      </c>
      <c r="B67" s="84" t="s">
        <v>86</v>
      </c>
      <c r="C67" s="82" t="n">
        <v>0</v>
      </c>
      <c r="D67" s="83" t="n">
        <v>0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customFormat="false" ht="12.75" hidden="false" customHeight="true" outlineLevel="0" collapsed="false">
      <c r="A68" s="67" t="s">
        <v>71</v>
      </c>
      <c r="B68" s="84" t="s">
        <v>87</v>
      </c>
      <c r="C68" s="82" t="n">
        <v>0</v>
      </c>
      <c r="D68" s="85" t="n">
        <v>0</v>
      </c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customFormat="false" ht="12.75" hidden="false" customHeight="true" outlineLevel="0" collapsed="false">
      <c r="A69" s="67" t="s">
        <v>73</v>
      </c>
      <c r="B69" s="84" t="s">
        <v>88</v>
      </c>
      <c r="C69" s="82" t="n">
        <v>0</v>
      </c>
      <c r="D69" s="86" t="n">
        <v>0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customFormat="false" ht="12.75" hidden="false" customHeight="true" outlineLevel="0" collapsed="false">
      <c r="A70" s="87" t="s">
        <v>63</v>
      </c>
      <c r="B70" s="87"/>
      <c r="C70" s="87"/>
      <c r="D70" s="71" t="n">
        <f aca="false">SUM(D62:D69)</f>
        <v>0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customFormat="false" ht="12.75" hidden="false" customHeight="true" outlineLevel="0" collapsed="false">
      <c r="A71" s="88"/>
      <c r="B71" s="88"/>
      <c r="C71" s="88"/>
      <c r="D71" s="89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customFormat="false" ht="12.75" hidden="false" customHeight="true" outlineLevel="0" collapsed="false">
      <c r="A72" s="46"/>
      <c r="B72" s="30"/>
      <c r="C72" s="30"/>
      <c r="D72" s="30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customFormat="false" ht="12.75" hidden="false" customHeight="true" outlineLevel="0" collapsed="false">
      <c r="A73" s="30"/>
      <c r="B73" s="90" t="s">
        <v>89</v>
      </c>
      <c r="C73" s="30"/>
      <c r="D73" s="30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customFormat="false" ht="12.75" hidden="false" customHeight="true" outlineLevel="0" collapsed="false">
      <c r="A74" s="30"/>
      <c r="B74" s="30"/>
      <c r="C74" s="30"/>
      <c r="D74" s="30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customFormat="false" ht="12.75" hidden="false" customHeight="true" outlineLevel="0" collapsed="false">
      <c r="A75" s="62" t="s">
        <v>90</v>
      </c>
      <c r="B75" s="62"/>
      <c r="C75" s="56" t="s">
        <v>49</v>
      </c>
      <c r="D75" s="30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customFormat="false" ht="12.75" hidden="false" customHeight="true" outlineLevel="0" collapsed="false">
      <c r="A76" s="32" t="s">
        <v>91</v>
      </c>
      <c r="B76" s="33" t="s">
        <v>92</v>
      </c>
      <c r="C76" s="69" t="n">
        <f aca="false">D44</f>
        <v>756.13</v>
      </c>
      <c r="D76" s="30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customFormat="false" ht="12.75" hidden="false" customHeight="true" outlineLevel="0" collapsed="false">
      <c r="A77" s="35" t="s">
        <v>93</v>
      </c>
      <c r="B77" s="36" t="s">
        <v>94</v>
      </c>
      <c r="C77" s="83" t="n">
        <f aca="false">D56</f>
        <v>1709.62</v>
      </c>
      <c r="D77" s="30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customFormat="false" ht="12.75" hidden="false" customHeight="true" outlineLevel="0" collapsed="false">
      <c r="A78" s="67" t="s">
        <v>95</v>
      </c>
      <c r="B78" s="61" t="s">
        <v>96</v>
      </c>
      <c r="C78" s="85" t="n">
        <f aca="false">D70</f>
        <v>0</v>
      </c>
      <c r="D78" s="30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customFormat="false" ht="12.75" hidden="false" customHeight="true" outlineLevel="0" collapsed="false">
      <c r="A79" s="62" t="s">
        <v>63</v>
      </c>
      <c r="B79" s="62"/>
      <c r="C79" s="76" t="n">
        <f aca="false">ROUND(SUM(C76:C78),2)</f>
        <v>2465.75</v>
      </c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customFormat="false" ht="12.75" hidden="false" customHeight="true" outlineLevel="0" collapsed="false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customFormat="false" ht="12.75" hidden="false" customHeight="true" outlineLevel="0" collapsed="false">
      <c r="A81" s="22"/>
      <c r="B81" s="53" t="s">
        <v>97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customFormat="false" ht="12.75" hidden="false" customHeight="true" outlineLevel="0" collapsed="false">
      <c r="A82" s="22"/>
      <c r="B82" s="22"/>
      <c r="C82" s="22"/>
      <c r="D82" s="91" t="n">
        <f aca="false">C90*D37</f>
        <v>278.44115178614</v>
      </c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customFormat="false" ht="12.75" hidden="false" customHeight="true" outlineLevel="0" collapsed="false">
      <c r="A83" s="54" t="s">
        <v>97</v>
      </c>
      <c r="B83" s="54"/>
      <c r="C83" s="56" t="s">
        <v>48</v>
      </c>
      <c r="D83" s="64" t="s">
        <v>49</v>
      </c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customFormat="false" ht="12.75" hidden="false" customHeight="true" outlineLevel="0" collapsed="false">
      <c r="A84" s="32" t="s">
        <v>24</v>
      </c>
      <c r="B84" s="33" t="s">
        <v>98</v>
      </c>
      <c r="C84" s="65" t="n">
        <f aca="false">0.05*(1/12)</f>
        <v>0.00416666666666667</v>
      </c>
      <c r="D84" s="66" t="n">
        <f aca="false">C84*($D$37+$D$44)</f>
        <v>19.3571321052917</v>
      </c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customFormat="false" ht="12.75" hidden="false" customHeight="true" outlineLevel="0" collapsed="false">
      <c r="A85" s="35" t="s">
        <v>26</v>
      </c>
      <c r="B85" s="36" t="s">
        <v>99</v>
      </c>
      <c r="C85" s="72" t="n">
        <f aca="false">($C$53*C84)</f>
        <v>0.000333333333333333</v>
      </c>
      <c r="D85" s="66" t="n">
        <f aca="false">C85*($D$37+$D$44)</f>
        <v>1.54857056842333</v>
      </c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customFormat="false" ht="12.75" hidden="false" customHeight="true" outlineLevel="0" collapsed="false">
      <c r="A86" s="35" t="s">
        <v>28</v>
      </c>
      <c r="B86" s="36" t="s">
        <v>100</v>
      </c>
      <c r="C86" s="72" t="n">
        <v>0.02</v>
      </c>
      <c r="D86" s="66" t="n">
        <f aca="false">C86*($D$37+$D$44)</f>
        <v>92.9142341054</v>
      </c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customFormat="false" ht="12.75" hidden="false" customHeight="true" outlineLevel="0" collapsed="false">
      <c r="A87" s="35" t="s">
        <v>31</v>
      </c>
      <c r="B87" s="36" t="s">
        <v>101</v>
      </c>
      <c r="C87" s="72" t="n">
        <v>0.0198</v>
      </c>
      <c r="D87" s="66" t="n">
        <f aca="false">C87*($D$37+$D$44)</f>
        <v>91.985091764346</v>
      </c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customFormat="false" ht="12.75" hidden="false" customHeight="true" outlineLevel="0" collapsed="false">
      <c r="A88" s="35" t="s">
        <v>54</v>
      </c>
      <c r="B88" s="36" t="s">
        <v>102</v>
      </c>
      <c r="C88" s="72" t="n">
        <f aca="false">($C$56*C87)</f>
        <v>0.0072864</v>
      </c>
      <c r="D88" s="66" t="n">
        <f aca="false">C88*($D$37+$D$44)</f>
        <v>33.8505137692793</v>
      </c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customFormat="false" ht="12.75" hidden="false" customHeight="true" outlineLevel="0" collapsed="false">
      <c r="A89" s="67" t="s">
        <v>56</v>
      </c>
      <c r="B89" s="61" t="s">
        <v>103</v>
      </c>
      <c r="C89" s="74" t="n">
        <v>0.02</v>
      </c>
      <c r="D89" s="66" t="n">
        <f aca="false">C89*($D$37+$D$44)</f>
        <v>92.9142341054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customFormat="false" ht="12.75" hidden="false" customHeight="true" outlineLevel="0" collapsed="false">
      <c r="A90" s="62" t="s">
        <v>63</v>
      </c>
      <c r="B90" s="62"/>
      <c r="C90" s="75" t="n">
        <f aca="false">SUM(C84:C89)</f>
        <v>0.0715864</v>
      </c>
      <c r="D90" s="92" t="n">
        <f aca="false">SUM(D84:D89)</f>
        <v>332.56977641814</v>
      </c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customFormat="false" ht="12.75" hidden="false" customHeight="true" outlineLevel="0" collapsed="false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customFormat="false" ht="12.75" hidden="false" customHeight="true" outlineLevel="0" collapsed="false">
      <c r="A92" s="22"/>
      <c r="B92" s="53" t="s">
        <v>104</v>
      </c>
      <c r="C92" s="30"/>
      <c r="D92" s="30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customFormat="false" ht="12.75" hidden="false" customHeight="true" outlineLevel="0" collapsed="false">
      <c r="A93" s="46"/>
      <c r="B93" s="30"/>
      <c r="C93" s="30"/>
      <c r="D93" s="30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customFormat="false" ht="12.75" hidden="false" customHeight="true" outlineLevel="0" collapsed="false">
      <c r="A94" s="62" t="s">
        <v>105</v>
      </c>
      <c r="B94" s="62"/>
      <c r="C94" s="55" t="s">
        <v>48</v>
      </c>
      <c r="D94" s="56" t="s">
        <v>49</v>
      </c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customFormat="false" ht="12.75" hidden="false" customHeight="true" outlineLevel="0" collapsed="false">
      <c r="A95" s="32" t="s">
        <v>24</v>
      </c>
      <c r="B95" s="93" t="s">
        <v>106</v>
      </c>
      <c r="C95" s="65" t="n">
        <v>0</v>
      </c>
      <c r="D95" s="66" t="n">
        <f aca="false">C95*$D$37</f>
        <v>0</v>
      </c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customFormat="false" ht="12.75" hidden="false" customHeight="true" outlineLevel="0" collapsed="false">
      <c r="A96" s="35" t="s">
        <v>26</v>
      </c>
      <c r="B96" s="94" t="s">
        <v>107</v>
      </c>
      <c r="C96" s="72" t="n">
        <v>0.0167</v>
      </c>
      <c r="D96" s="66" t="n">
        <f aca="false">C96*$D$37</f>
        <v>64.956014478009</v>
      </c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customFormat="false" ht="12.75" hidden="false" customHeight="true" outlineLevel="0" collapsed="false">
      <c r="A97" s="35" t="s">
        <v>28</v>
      </c>
      <c r="B97" s="94" t="s">
        <v>108</v>
      </c>
      <c r="C97" s="72" t="n">
        <f aca="false">(5/365)*1.5%</f>
        <v>0.000205479452054794</v>
      </c>
      <c r="D97" s="66" t="n">
        <f aca="false">C97*$D$37</f>
        <v>0.799229117521233</v>
      </c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customFormat="false" ht="12.75" hidden="false" customHeight="true" outlineLevel="0" collapsed="false">
      <c r="A98" s="35" t="s">
        <v>31</v>
      </c>
      <c r="B98" s="94" t="s">
        <v>109</v>
      </c>
      <c r="C98" s="72" t="n">
        <v>0.0003</v>
      </c>
      <c r="D98" s="66" t="n">
        <f aca="false">C98*$D$37</f>
        <v>1.166874511581</v>
      </c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customFormat="false" ht="12.75" hidden="false" customHeight="true" outlineLevel="0" collapsed="false">
      <c r="A99" s="35" t="s">
        <v>54</v>
      </c>
      <c r="B99" s="94" t="s">
        <v>110</v>
      </c>
      <c r="C99" s="72" t="n">
        <f aca="false">(1/12)*2.5%*(4/12)</f>
        <v>0.000694444444444444</v>
      </c>
      <c r="D99" s="66" t="n">
        <f aca="false">C99*$D$37</f>
        <v>2.7010984064375</v>
      </c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customFormat="false" ht="12.75" hidden="false" customHeight="true" outlineLevel="0" collapsed="false">
      <c r="A100" s="35" t="s">
        <v>56</v>
      </c>
      <c r="B100" s="94" t="s">
        <v>111</v>
      </c>
      <c r="C100" s="72" t="n">
        <v>0</v>
      </c>
      <c r="D100" s="66" t="n">
        <f aca="false">C100*$D$37</f>
        <v>0</v>
      </c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customFormat="false" ht="12.75" hidden="false" customHeight="true" outlineLevel="0" collapsed="false">
      <c r="A101" s="62" t="s">
        <v>63</v>
      </c>
      <c r="B101" s="62"/>
      <c r="C101" s="75" t="n">
        <f aca="false">SUM(C95:C100)</f>
        <v>0.0178999238964992</v>
      </c>
      <c r="D101" s="92" t="n">
        <f aca="false">SUM(D95:D100)</f>
        <v>69.6232165135487</v>
      </c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customFormat="false" ht="12.75" hidden="false" customHeight="true" outlineLevel="0" collapsed="false">
      <c r="A102" s="95" t="s">
        <v>112</v>
      </c>
      <c r="B102" s="95"/>
      <c r="C102" s="95"/>
      <c r="D102" s="95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customFormat="false" ht="12.75" hidden="false" customHeight="true" outlineLevel="0" collapsed="false">
      <c r="A103" s="95"/>
      <c r="B103" s="95"/>
      <c r="C103" s="95"/>
      <c r="D103" s="95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customFormat="false" ht="12.75" hidden="false" customHeight="true" outlineLevel="0" collapsed="false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customFormat="false" ht="12.75" hidden="false" customHeight="true" outlineLevel="0" collapsed="false">
      <c r="A105" s="62" t="s">
        <v>113</v>
      </c>
      <c r="B105" s="62"/>
      <c r="C105" s="55" t="s">
        <v>48</v>
      </c>
      <c r="D105" s="56" t="s">
        <v>49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customFormat="false" ht="12.75" hidden="false" customHeight="true" outlineLevel="0" collapsed="false">
      <c r="A106" s="96" t="s">
        <v>24</v>
      </c>
      <c r="B106" s="97" t="s">
        <v>114</v>
      </c>
      <c r="C106" s="98" t="n">
        <v>0</v>
      </c>
      <c r="D106" s="99" t="n">
        <f aca="false">C106*$D$37</f>
        <v>0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customFormat="false" ht="12.75" hidden="false" customHeight="true" outlineLevel="0" collapsed="false">
      <c r="A107" s="62" t="s">
        <v>63</v>
      </c>
      <c r="B107" s="62"/>
      <c r="C107" s="75" t="n">
        <f aca="false">SUM(C106)</f>
        <v>0</v>
      </c>
      <c r="D107" s="92" t="n">
        <f aca="false">SUM(D106)</f>
        <v>0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customFormat="false" ht="12.75" hidden="false" customHeight="true" outlineLevel="0" collapsed="false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customFormat="false" ht="12.75" hidden="false" customHeight="true" outlineLevel="0" collapsed="false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customFormat="false" ht="12.75" hidden="false" customHeight="true" outlineLevel="0" collapsed="false">
      <c r="A110" s="30"/>
      <c r="B110" s="90" t="s">
        <v>115</v>
      </c>
      <c r="C110" s="30"/>
      <c r="D110" s="30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customFormat="false" ht="12.75" hidden="false" customHeight="true" outlineLevel="0" collapsed="false">
      <c r="A111" s="30"/>
      <c r="B111" s="30"/>
      <c r="C111" s="30"/>
      <c r="D111" s="30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customFormat="false" ht="12.75" hidden="false" customHeight="true" outlineLevel="0" collapsed="false">
      <c r="A112" s="62" t="s">
        <v>116</v>
      </c>
      <c r="B112" s="62"/>
      <c r="C112" s="56" t="s">
        <v>49</v>
      </c>
      <c r="D112" s="30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customFormat="false" ht="12.75" hidden="false" customHeight="true" outlineLevel="0" collapsed="false">
      <c r="A113" s="32" t="s">
        <v>117</v>
      </c>
      <c r="B113" s="33" t="s">
        <v>118</v>
      </c>
      <c r="C113" s="69" t="n">
        <f aca="false">D101</f>
        <v>69.6232165135487</v>
      </c>
      <c r="D113" s="30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customFormat="false" ht="12.75" hidden="false" customHeight="true" outlineLevel="0" collapsed="false">
      <c r="A114" s="67" t="s">
        <v>119</v>
      </c>
      <c r="B114" s="61" t="s">
        <v>120</v>
      </c>
      <c r="C114" s="85" t="n">
        <f aca="false">D107</f>
        <v>0</v>
      </c>
      <c r="D114" s="30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customFormat="false" ht="12.75" hidden="false" customHeight="true" outlineLevel="0" collapsed="false">
      <c r="A115" s="62" t="s">
        <v>63</v>
      </c>
      <c r="B115" s="62"/>
      <c r="C115" s="76" t="n">
        <f aca="false">SUM(C113:C114)</f>
        <v>69.6232165135487</v>
      </c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customFormat="false" ht="12.75" hidden="false" customHeight="true" outlineLevel="0" collapsed="false">
      <c r="A116" s="30"/>
      <c r="B116" s="30"/>
      <c r="C116" s="30"/>
      <c r="D116" s="30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customFormat="false" ht="12.75" hidden="false" customHeight="true" outlineLevel="0" collapsed="false">
      <c r="A117" s="46"/>
      <c r="B117" s="53" t="s">
        <v>121</v>
      </c>
      <c r="C117" s="30"/>
      <c r="D117" s="30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customFormat="false" ht="12.75" hidden="false" customHeight="true" outlineLevel="0" collapsed="false">
      <c r="A118" s="46"/>
      <c r="B118" s="30"/>
      <c r="C118" s="30"/>
      <c r="D118" s="30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customFormat="false" ht="12.75" hidden="false" customHeight="true" outlineLevel="0" collapsed="false">
      <c r="A119" s="62" t="s">
        <v>122</v>
      </c>
      <c r="B119" s="62"/>
      <c r="C119" s="56" t="s">
        <v>49</v>
      </c>
      <c r="D119" s="30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customFormat="false" ht="12.75" hidden="false" customHeight="true" outlineLevel="0" collapsed="false">
      <c r="A120" s="32" t="s">
        <v>24</v>
      </c>
      <c r="B120" s="61" t="s">
        <v>123</v>
      </c>
      <c r="C120" s="100" t="n">
        <f aca="false">'Tabela de EPI''S'!D10</f>
        <v>0</v>
      </c>
      <c r="D120" s="30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customFormat="false" ht="12.75" hidden="false" customHeight="true" outlineLevel="0" collapsed="false">
      <c r="A121" s="32" t="s">
        <v>26</v>
      </c>
      <c r="B121" s="61" t="s">
        <v>124</v>
      </c>
      <c r="C121" s="100" t="n">
        <f aca="false">'Tabela de Uniformes'!D6</f>
        <v>0</v>
      </c>
      <c r="D121" s="30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customFormat="false" ht="12.75" hidden="false" customHeight="true" outlineLevel="0" collapsed="false">
      <c r="A122" s="62" t="s">
        <v>63</v>
      </c>
      <c r="B122" s="62"/>
      <c r="C122" s="71" t="n">
        <f aca="false">SUM(C120:C121)</f>
        <v>0</v>
      </c>
      <c r="D122" s="30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customFormat="false" ht="15" hidden="false" customHeight="true" outlineLevel="0" collapsed="false">
      <c r="A123" s="101"/>
      <c r="B123" s="30"/>
      <c r="C123" s="30"/>
      <c r="D123" s="30"/>
      <c r="E123" s="60"/>
      <c r="F123" s="10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customFormat="false" ht="12.75" hidden="false" customHeight="true" outlineLevel="0" collapsed="false">
      <c r="A124" s="46"/>
      <c r="B124" s="53" t="s">
        <v>125</v>
      </c>
      <c r="C124" s="30"/>
      <c r="D124" s="30"/>
      <c r="E124" s="60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customFormat="false" ht="12.75" hidden="false" customHeight="true" outlineLevel="0" collapsed="false">
      <c r="A125" s="46"/>
      <c r="B125" s="30"/>
      <c r="C125" s="30"/>
      <c r="D125" s="30"/>
      <c r="E125" s="60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customFormat="false" ht="12.75" hidden="false" customHeight="true" outlineLevel="0" collapsed="false">
      <c r="A126" s="62" t="s">
        <v>126</v>
      </c>
      <c r="B126" s="62"/>
      <c r="C126" s="56" t="s">
        <v>48</v>
      </c>
      <c r="D126" s="56" t="s">
        <v>49</v>
      </c>
      <c r="E126" s="60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customFormat="false" ht="15" hidden="false" customHeight="true" outlineLevel="0" collapsed="false">
      <c r="A127" s="32" t="s">
        <v>24</v>
      </c>
      <c r="B127" s="33" t="s">
        <v>127</v>
      </c>
      <c r="C127" s="103"/>
      <c r="D127" s="104" t="n">
        <f aca="false">C127*$C$148</f>
        <v>0</v>
      </c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customFormat="false" ht="12.75" hidden="false" customHeight="true" outlineLevel="0" collapsed="false">
      <c r="A128" s="35" t="s">
        <v>26</v>
      </c>
      <c r="B128" s="36" t="s">
        <v>128</v>
      </c>
      <c r="C128" s="73"/>
      <c r="D128" s="105" t="n">
        <f aca="false">C128*($D$127+$C$148)</f>
        <v>0</v>
      </c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customFormat="false" ht="12.75" hidden="false" customHeight="true" outlineLevel="0" collapsed="false">
      <c r="A129" s="35" t="s">
        <v>28</v>
      </c>
      <c r="B129" s="106" t="s">
        <v>129</v>
      </c>
      <c r="C129" s="106"/>
      <c r="D129" s="107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customFormat="false" ht="12.75" hidden="false" customHeight="true" outlineLevel="0" collapsed="false">
      <c r="A130" s="35"/>
      <c r="B130" s="36" t="s">
        <v>130</v>
      </c>
      <c r="C130" s="72" t="n">
        <v>0.0065</v>
      </c>
      <c r="D130" s="105" t="n">
        <f aca="false">(($C$148+$D$127+$D$128)/(1-$C$135))*C130</f>
        <v>45.5878677097156</v>
      </c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customFormat="false" ht="12.75" hidden="false" customHeight="true" outlineLevel="0" collapsed="false">
      <c r="A131" s="35"/>
      <c r="B131" s="36" t="s">
        <v>131</v>
      </c>
      <c r="C131" s="72" t="n">
        <v>0.03</v>
      </c>
      <c r="D131" s="105" t="n">
        <f aca="false">(($C$148+$D$127+$D$128)/(1-$C$135))*C131</f>
        <v>210.40554327561</v>
      </c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customFormat="false" ht="12.75" hidden="false" customHeight="true" outlineLevel="0" collapsed="false">
      <c r="A132" s="35"/>
      <c r="B132" s="106" t="s">
        <v>132</v>
      </c>
      <c r="C132" s="108"/>
      <c r="D132" s="109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customFormat="false" ht="12.75" hidden="false" customHeight="true" outlineLevel="0" collapsed="false">
      <c r="A133" s="35"/>
      <c r="B133" s="106" t="s">
        <v>133</v>
      </c>
      <c r="C133" s="108"/>
      <c r="D133" s="109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customFormat="false" ht="12.75" hidden="false" customHeight="true" outlineLevel="0" collapsed="false">
      <c r="A134" s="35"/>
      <c r="B134" s="36" t="s">
        <v>134</v>
      </c>
      <c r="C134" s="73" t="n">
        <v>0</v>
      </c>
      <c r="D134" s="105" t="n">
        <f aca="false">((C$148+D$127+D$128)/(1-$C$135))*C134</f>
        <v>0</v>
      </c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customFormat="false" ht="12.75" hidden="false" customHeight="true" outlineLevel="0" collapsed="false">
      <c r="A135" s="35"/>
      <c r="B135" s="61" t="s">
        <v>135</v>
      </c>
      <c r="C135" s="68" t="n">
        <f aca="false">SUM(C130:C134)</f>
        <v>0.0365</v>
      </c>
      <c r="D135" s="110" t="n">
        <f aca="false">SUM(D134+D131+D130)</f>
        <v>255.993410985326</v>
      </c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customFormat="false" ht="12.75" hidden="false" customHeight="true" outlineLevel="0" collapsed="false">
      <c r="A136" s="111" t="s">
        <v>63</v>
      </c>
      <c r="B136" s="112"/>
      <c r="C136" s="75" t="n">
        <f aca="false">SUM(C127,C128,C135)</f>
        <v>0.0365</v>
      </c>
      <c r="D136" s="76" t="n">
        <f aca="false">D135+D128+D127</f>
        <v>255.993410985326</v>
      </c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customFormat="false" ht="12.75" hidden="false" customHeight="true" outlineLevel="0" collapsed="false">
      <c r="A137" s="113"/>
      <c r="B137" s="113"/>
      <c r="C137" s="114"/>
      <c r="D137" s="115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customFormat="false" ht="12.75" hidden="false" customHeight="true" outlineLevel="0" collapsed="false">
      <c r="A138" s="116"/>
      <c r="B138" s="116"/>
      <c r="C138" s="116"/>
      <c r="D138" s="116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customFormat="false" ht="12.75" hidden="false" customHeight="true" outlineLevel="0" collapsed="false">
      <c r="A139" s="101"/>
      <c r="B139" s="101"/>
      <c r="C139" s="30"/>
      <c r="D139" s="30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customFormat="false" ht="12.75" hidden="false" customHeight="true" outlineLevel="0" collapsed="false">
      <c r="A140" s="101"/>
      <c r="B140" s="53" t="s">
        <v>136</v>
      </c>
      <c r="C140" s="30"/>
      <c r="D140" s="30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customFormat="false" ht="12.75" hidden="false" customHeight="true" outlineLevel="0" collapsed="false">
      <c r="A141" s="46"/>
      <c r="B141" s="30"/>
      <c r="C141" s="30"/>
      <c r="D141" s="30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customFormat="false" ht="12.75" hidden="false" customHeight="true" outlineLevel="0" collapsed="false">
      <c r="A142" s="111" t="s">
        <v>137</v>
      </c>
      <c r="B142" s="112"/>
      <c r="C142" s="56" t="s">
        <v>49</v>
      </c>
      <c r="D142" s="30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customFormat="false" ht="12.75" hidden="false" customHeight="true" outlineLevel="0" collapsed="false">
      <c r="A143" s="32" t="s">
        <v>24</v>
      </c>
      <c r="B143" s="33" t="s">
        <v>46</v>
      </c>
      <c r="C143" s="51" t="n">
        <f aca="false">D37</f>
        <v>3889.58170527</v>
      </c>
      <c r="D143" s="117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customFormat="false" ht="12.75" hidden="false" customHeight="true" outlineLevel="0" collapsed="false">
      <c r="A144" s="35" t="s">
        <v>26</v>
      </c>
      <c r="B144" s="36" t="s">
        <v>59</v>
      </c>
      <c r="C144" s="59" t="n">
        <f aca="false">C79</f>
        <v>2465.75</v>
      </c>
      <c r="D144" s="117"/>
      <c r="E144" s="91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customFormat="false" ht="12.75" hidden="false" customHeight="true" outlineLevel="0" collapsed="false">
      <c r="A145" s="35" t="s">
        <v>28</v>
      </c>
      <c r="B145" s="36" t="s">
        <v>97</v>
      </c>
      <c r="C145" s="59" t="n">
        <f aca="false">D90</f>
        <v>332.56977641814</v>
      </c>
      <c r="D145" s="117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customFormat="false" ht="12.75" hidden="false" customHeight="true" outlineLevel="0" collapsed="false">
      <c r="A146" s="35" t="s">
        <v>31</v>
      </c>
      <c r="B146" s="36" t="s">
        <v>104</v>
      </c>
      <c r="C146" s="59" t="n">
        <f aca="false">C115</f>
        <v>69.6232165135487</v>
      </c>
      <c r="D146" s="117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customFormat="false" ht="15" hidden="false" customHeight="false" outlineLevel="0" collapsed="false">
      <c r="A147" s="35" t="s">
        <v>54</v>
      </c>
      <c r="B147" s="36" t="s">
        <v>138</v>
      </c>
      <c r="C147" s="59" t="n">
        <f aca="false">C122</f>
        <v>0</v>
      </c>
      <c r="D147" s="118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customFormat="false" ht="15" hidden="false" customHeight="false" outlineLevel="0" collapsed="false">
      <c r="A148" s="119"/>
      <c r="B148" s="120" t="s">
        <v>139</v>
      </c>
      <c r="C148" s="59" t="n">
        <f aca="false">SUM(C143:C147)</f>
        <v>6757.52469820169</v>
      </c>
      <c r="D148" s="118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customFormat="false" ht="12.75" hidden="false" customHeight="true" outlineLevel="0" collapsed="false">
      <c r="A149" s="67" t="s">
        <v>54</v>
      </c>
      <c r="B149" s="61" t="s">
        <v>140</v>
      </c>
      <c r="C149" s="110" t="n">
        <f aca="false">D136</f>
        <v>255.993410985326</v>
      </c>
      <c r="D149" s="118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customFormat="false" ht="12.75" hidden="false" customHeight="true" outlineLevel="0" collapsed="false">
      <c r="A150" s="111" t="s">
        <v>141</v>
      </c>
      <c r="B150" s="112"/>
      <c r="C150" s="76" t="n">
        <f aca="false">C148+C149</f>
        <v>7013.51810918701</v>
      </c>
      <c r="D150" s="118" t="n">
        <f aca="false">C150*19*12</f>
        <v>1599082.12889464</v>
      </c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customFormat="false" ht="12.75" hidden="false" customHeight="true" outlineLevel="0" collapsed="false">
      <c r="A151" s="111" t="s">
        <v>142</v>
      </c>
      <c r="B151" s="112"/>
      <c r="C151" s="76" t="n">
        <f aca="false">C150*C18</f>
        <v>7013.51810918701</v>
      </c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customFormat="false" ht="12.75" hidden="false" customHeight="true" outlineLevel="0" collapsed="false">
      <c r="A152" s="111" t="s">
        <v>143</v>
      </c>
      <c r="B152" s="112"/>
      <c r="C152" s="76" t="n">
        <f aca="false">C151*12</f>
        <v>84162.2173102442</v>
      </c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customFormat="false" ht="12.75" hidden="false" customHeight="true" outlineLevel="0" collapsed="false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customFormat="false" ht="12.75" hidden="false" customHeight="true" outlineLevel="0" collapsed="false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customFormat="false" ht="12.75" hidden="false" customHeight="true" outlineLevel="0" collapsed="false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customFormat="false" ht="12.75" hidden="false" customHeight="true" outlineLevel="0" collapsed="false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customFormat="false" ht="12.75" hidden="false" customHeight="true" outlineLevel="0" collapsed="false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customFormat="false" ht="12.75" hidden="false" customHeight="true" outlineLevel="0" collapsed="false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customFormat="false" ht="12.75" hidden="false" customHeight="true" outlineLevel="0" collapsed="false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customFormat="false" ht="12.75" hidden="false" customHeight="true" outlineLevel="0" collapsed="false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customFormat="false" ht="12.75" hidden="false" customHeight="true" outlineLevel="0" collapsed="false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customFormat="false" ht="12.75" hidden="false" customHeight="true" outlineLevel="0" collapsed="false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customFormat="false" ht="12.75" hidden="false" customHeight="true" outlineLevel="0" collapsed="false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customFormat="false" ht="12.75" hidden="false" customHeight="true" outlineLevel="0" collapsed="false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customFormat="false" ht="12.75" hidden="false" customHeight="true" outlineLevel="0" collapsed="false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customFormat="false" ht="12.75" hidden="false" customHeight="true" outlineLevel="0" collapsed="false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customFormat="false" ht="12.75" hidden="false" customHeight="true" outlineLevel="0" collapsed="false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customFormat="false" ht="12.75" hidden="false" customHeight="true" outlineLevel="0" collapsed="false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customFormat="false" ht="12.75" hidden="false" customHeight="true" outlineLevel="0" collapsed="false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customFormat="false" ht="12.75" hidden="false" customHeight="true" outlineLevel="0" collapsed="false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customFormat="false" ht="12.75" hidden="false" customHeight="true" outlineLevel="0" collapsed="false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customFormat="false" ht="12.75" hidden="false" customHeight="true" outlineLevel="0" collapsed="false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customFormat="false" ht="12.75" hidden="false" customHeight="true" outlineLevel="0" collapsed="false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customFormat="false" ht="12.75" hidden="false" customHeight="true" outlineLevel="0" collapsed="false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customFormat="false" ht="12.75" hidden="false" customHeight="true" outlineLevel="0" collapsed="false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customFormat="false" ht="12.75" hidden="false" customHeight="true" outlineLevel="0" collapsed="false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customFormat="false" ht="12.75" hidden="false" customHeight="true" outlineLevel="0" collapsed="false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customFormat="false" ht="12.75" hidden="false" customHeight="true" outlineLevel="0" collapsed="false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customFormat="false" ht="12.75" hidden="false" customHeight="true" outlineLevel="0" collapsed="false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customFormat="false" ht="12.75" hidden="false" customHeight="true" outlineLevel="0" collapsed="false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customFormat="false" ht="12.75" hidden="false" customHeight="true" outlineLevel="0" collapsed="false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customFormat="false" ht="12.75" hidden="false" customHeight="true" outlineLevel="0" collapsed="false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customFormat="false" ht="12.75" hidden="false" customHeight="true" outlineLevel="0" collapsed="false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customFormat="false" ht="12.75" hidden="false" customHeight="true" outlineLevel="0" collapsed="false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customFormat="false" ht="12.75" hidden="false" customHeight="true" outlineLevel="0" collapsed="false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customFormat="false" ht="12.75" hidden="false" customHeight="true" outlineLevel="0" collapsed="false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customFormat="false" ht="12.75" hidden="false" customHeight="true" outlineLevel="0" collapsed="false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customFormat="false" ht="12.75" hidden="false" customHeight="true" outlineLevel="0" collapsed="false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customFormat="false" ht="12.75" hidden="false" customHeight="true" outlineLevel="0" collapsed="false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customFormat="false" ht="12.75" hidden="false" customHeight="true" outlineLevel="0" collapsed="false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customFormat="false" ht="12.75" hidden="false" customHeight="true" outlineLevel="0" collapsed="false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customFormat="false" ht="12.75" hidden="false" customHeight="true" outlineLevel="0" collapsed="false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customFormat="false" ht="12.75" hidden="false" customHeight="true" outlineLevel="0" collapsed="false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customFormat="false" ht="12.75" hidden="false" customHeight="true" outlineLevel="0" collapsed="false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customFormat="false" ht="12.75" hidden="false" customHeight="true" outlineLevel="0" collapsed="false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customFormat="false" ht="12.75" hidden="false" customHeight="true" outlineLevel="0" collapsed="false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customFormat="false" ht="12.75" hidden="false" customHeight="true" outlineLevel="0" collapsed="false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customFormat="false" ht="12.75" hidden="false" customHeight="true" outlineLevel="0" collapsed="false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customFormat="false" ht="12.75" hidden="false" customHeight="true" outlineLevel="0" collapsed="false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customFormat="false" ht="12.75" hidden="false" customHeight="true" outlineLevel="0" collapsed="false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customFormat="false" ht="12.75" hidden="false" customHeight="true" outlineLevel="0" collapsed="false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customFormat="false" ht="12.75" hidden="false" customHeight="true" outlineLevel="0" collapsed="false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customFormat="false" ht="12.75" hidden="false" customHeight="true" outlineLevel="0" collapsed="false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customFormat="false" ht="12.75" hidden="false" customHeight="true" outlineLevel="0" collapsed="false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customFormat="false" ht="12.75" hidden="false" customHeight="true" outlineLevel="0" collapsed="false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customFormat="false" ht="12.75" hidden="false" customHeight="true" outlineLevel="0" collapsed="false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customFormat="false" ht="12.75" hidden="false" customHeight="true" outlineLevel="0" collapsed="false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customFormat="false" ht="12.75" hidden="false" customHeight="true" outlineLevel="0" collapsed="false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customFormat="false" ht="12.75" hidden="false" customHeight="true" outlineLevel="0" collapsed="false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customFormat="false" ht="12.75" hidden="false" customHeight="true" outlineLevel="0" collapsed="false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customFormat="false" ht="12.75" hidden="false" customHeight="true" outlineLevel="0" collapsed="false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customFormat="false" ht="12.75" hidden="false" customHeight="true" outlineLevel="0" collapsed="false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customFormat="false" ht="12.75" hidden="false" customHeight="true" outlineLevel="0" collapsed="false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customFormat="false" ht="12.75" hidden="false" customHeight="true" outlineLevel="0" collapsed="false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customFormat="false" ht="12.75" hidden="false" customHeight="true" outlineLevel="0" collapsed="false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customFormat="false" ht="12.75" hidden="false" customHeight="true" outlineLevel="0" collapsed="false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customFormat="false" ht="12.75" hidden="false" customHeight="true" outlineLevel="0" collapsed="false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customFormat="false" ht="12.75" hidden="false" customHeight="true" outlineLevel="0" collapsed="false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customFormat="false" ht="12.75" hidden="false" customHeight="true" outlineLevel="0" collapsed="false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customFormat="false" ht="12.75" hidden="false" customHeight="true" outlineLevel="0" collapsed="false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customFormat="false" ht="12.75" hidden="false" customHeight="true" outlineLevel="0" collapsed="false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customFormat="false" ht="12.75" hidden="false" customHeight="true" outlineLevel="0" collapsed="false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customFormat="false" ht="12.75" hidden="false" customHeight="true" outlineLevel="0" collapsed="false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customFormat="false" ht="12.75" hidden="false" customHeight="true" outlineLevel="0" collapsed="false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customFormat="false" ht="12.75" hidden="false" customHeight="true" outlineLevel="0" collapsed="false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customFormat="false" ht="12.75" hidden="false" customHeight="true" outlineLevel="0" collapsed="false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customFormat="false" ht="12.75" hidden="false" customHeight="true" outlineLevel="0" collapsed="false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customFormat="false" ht="12.75" hidden="false" customHeight="true" outlineLevel="0" collapsed="false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customFormat="false" ht="12.75" hidden="false" customHeight="true" outlineLevel="0" collapsed="false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customFormat="false" ht="12.75" hidden="false" customHeight="true" outlineLevel="0" collapsed="false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customFormat="false" ht="12.75" hidden="false" customHeight="true" outlineLevel="0" collapsed="false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customFormat="false" ht="12.75" hidden="false" customHeight="true" outlineLevel="0" collapsed="false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customFormat="false" ht="12.75" hidden="false" customHeight="true" outlineLevel="0" collapsed="false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customFormat="false" ht="12.75" hidden="false" customHeight="true" outlineLevel="0" collapsed="false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customFormat="false" ht="12.75" hidden="false" customHeight="true" outlineLevel="0" collapsed="false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customFormat="false" ht="12.75" hidden="false" customHeight="true" outlineLevel="0" collapsed="false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customFormat="false" ht="12.75" hidden="false" customHeight="true" outlineLevel="0" collapsed="false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customFormat="false" ht="12.75" hidden="false" customHeight="true" outlineLevel="0" collapsed="false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customFormat="false" ht="12.75" hidden="false" customHeight="true" outlineLevel="0" collapsed="false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customFormat="false" ht="12.75" hidden="false" customHeight="true" outlineLevel="0" collapsed="false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customFormat="false" ht="12.75" hidden="false" customHeight="true" outlineLevel="0" collapsed="false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customFormat="false" ht="12.75" hidden="false" customHeight="true" outlineLevel="0" collapsed="false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customFormat="false" ht="12.75" hidden="false" customHeight="true" outlineLevel="0" collapsed="false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customFormat="false" ht="12.75" hidden="false" customHeight="true" outlineLevel="0" collapsed="false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customFormat="false" ht="12.75" hidden="false" customHeight="true" outlineLevel="0" collapsed="false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customFormat="false" ht="12.75" hidden="false" customHeight="true" outlineLevel="0" collapsed="false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customFormat="false" ht="12.75" hidden="false" customHeight="true" outlineLevel="0" collapsed="false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customFormat="false" ht="12.75" hidden="false" customHeight="true" outlineLevel="0" collapsed="false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customFormat="false" ht="12.75" hidden="false" customHeight="true" outlineLevel="0" collapsed="false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customFormat="false" ht="12.75" hidden="false" customHeight="true" outlineLevel="0" collapsed="false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customFormat="false" ht="12.75" hidden="false" customHeight="true" outlineLevel="0" collapsed="false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customFormat="false" ht="12.75" hidden="false" customHeight="true" outlineLevel="0" collapsed="false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customFormat="false" ht="12.75" hidden="false" customHeight="true" outlineLevel="0" collapsed="false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customFormat="false" ht="12.75" hidden="false" customHeight="true" outlineLevel="0" collapsed="false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customFormat="false" ht="12.75" hidden="false" customHeight="true" outlineLevel="0" collapsed="false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customFormat="false" ht="12.75" hidden="false" customHeight="true" outlineLevel="0" collapsed="false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customFormat="false" ht="12.75" hidden="false" customHeight="true" outlineLevel="0" collapsed="false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customFormat="false" ht="12.75" hidden="false" customHeight="true" outlineLevel="0" collapsed="false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customFormat="false" ht="12.75" hidden="false" customHeight="true" outlineLevel="0" collapsed="false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customFormat="false" ht="12.75" hidden="false" customHeight="true" outlineLevel="0" collapsed="false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customFormat="false" ht="12.75" hidden="false" customHeight="true" outlineLevel="0" collapsed="false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customFormat="false" ht="12.75" hidden="false" customHeight="true" outlineLevel="0" collapsed="false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customFormat="false" ht="12.75" hidden="false" customHeight="true" outlineLevel="0" collapsed="false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customFormat="false" ht="12.75" hidden="false" customHeight="true" outlineLevel="0" collapsed="false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customFormat="false" ht="12.75" hidden="false" customHeight="true" outlineLevel="0" collapsed="false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customFormat="false" ht="12.75" hidden="false" customHeight="true" outlineLevel="0" collapsed="false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customFormat="false" ht="12.75" hidden="false" customHeight="true" outlineLevel="0" collapsed="false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customFormat="false" ht="12.75" hidden="false" customHeight="true" outlineLevel="0" collapsed="false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customFormat="false" ht="12.75" hidden="false" customHeight="true" outlineLevel="0" collapsed="false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customFormat="false" ht="12.75" hidden="false" customHeight="true" outlineLevel="0" collapsed="false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customFormat="false" ht="12.75" hidden="false" customHeight="true" outlineLevel="0" collapsed="false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customFormat="false" ht="12.75" hidden="false" customHeight="true" outlineLevel="0" collapsed="false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customFormat="false" ht="12.75" hidden="false" customHeight="true" outlineLevel="0" collapsed="false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customFormat="false" ht="12.75" hidden="false" customHeight="true" outlineLevel="0" collapsed="false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customFormat="false" ht="12.75" hidden="false" customHeight="true" outlineLevel="0" collapsed="false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customFormat="false" ht="12.75" hidden="false" customHeight="true" outlineLevel="0" collapsed="false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customFormat="false" ht="12.75" hidden="false" customHeight="true" outlineLevel="0" collapsed="false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customFormat="false" ht="12.75" hidden="false" customHeight="true" outlineLevel="0" collapsed="false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customFormat="false" ht="12.75" hidden="false" customHeight="true" outlineLevel="0" collapsed="false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customFormat="false" ht="12.75" hidden="false" customHeight="true" outlineLevel="0" collapsed="false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customFormat="false" ht="12.75" hidden="false" customHeight="true" outlineLevel="0" collapsed="false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customFormat="false" ht="12.75" hidden="false" customHeight="true" outlineLevel="0" collapsed="false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customFormat="false" ht="12.75" hidden="false" customHeight="true" outlineLevel="0" collapsed="false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customFormat="false" ht="12.75" hidden="false" customHeight="true" outlineLevel="0" collapsed="false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customFormat="false" ht="12.75" hidden="false" customHeight="true" outlineLevel="0" collapsed="false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customFormat="false" ht="12.75" hidden="false" customHeight="true" outlineLevel="0" collapsed="false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customFormat="false" ht="12.75" hidden="false" customHeight="true" outlineLevel="0" collapsed="false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customFormat="false" ht="12.75" hidden="false" customHeight="true" outlineLevel="0" collapsed="false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customFormat="false" ht="12.75" hidden="false" customHeight="true" outlineLevel="0" collapsed="false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customFormat="false" ht="12.75" hidden="false" customHeight="true" outlineLevel="0" collapsed="false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customFormat="false" ht="12.75" hidden="false" customHeight="true" outlineLevel="0" collapsed="false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customFormat="false" ht="12.75" hidden="false" customHeight="true" outlineLevel="0" collapsed="false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customFormat="false" ht="12.75" hidden="false" customHeight="true" outlineLevel="0" collapsed="false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customFormat="false" ht="12.75" hidden="false" customHeight="true" outlineLevel="0" collapsed="false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customFormat="false" ht="12.75" hidden="false" customHeight="true" outlineLevel="0" collapsed="false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customFormat="false" ht="12.75" hidden="false" customHeight="true" outlineLevel="0" collapsed="false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customFormat="false" ht="12.75" hidden="false" customHeight="true" outlineLevel="0" collapsed="false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customFormat="false" ht="12.75" hidden="false" customHeight="true" outlineLevel="0" collapsed="false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customFormat="false" ht="12.75" hidden="false" customHeight="true" outlineLevel="0" collapsed="false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customFormat="false" ht="12.75" hidden="false" customHeight="true" outlineLevel="0" collapsed="false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customFormat="false" ht="12.75" hidden="false" customHeight="true" outlineLevel="0" collapsed="false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customFormat="false" ht="12.75" hidden="false" customHeight="true" outlineLevel="0" collapsed="false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customFormat="false" ht="12.75" hidden="false" customHeight="true" outlineLevel="0" collapsed="false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customFormat="false" ht="12.75" hidden="false" customHeight="true" outlineLevel="0" collapsed="false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customFormat="false" ht="12.75" hidden="false" customHeight="true" outlineLevel="0" collapsed="false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customFormat="false" ht="12.75" hidden="false" customHeight="true" outlineLevel="0" collapsed="false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customFormat="false" ht="12.75" hidden="false" customHeight="true" outlineLevel="0" collapsed="false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customFormat="false" ht="12.75" hidden="false" customHeight="true" outlineLevel="0" collapsed="false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customFormat="false" ht="12.75" hidden="false" customHeight="true" outlineLevel="0" collapsed="false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customFormat="false" ht="12.75" hidden="false" customHeight="true" outlineLevel="0" collapsed="false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customFormat="false" ht="12.75" hidden="false" customHeight="true" outlineLevel="0" collapsed="false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customFormat="false" ht="12.75" hidden="false" customHeight="true" outlineLevel="0" collapsed="false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customFormat="false" ht="12.75" hidden="false" customHeight="true" outlineLevel="0" collapsed="false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customFormat="false" ht="12.75" hidden="false" customHeight="true" outlineLevel="0" collapsed="false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customFormat="false" ht="12.75" hidden="false" customHeight="true" outlineLevel="0" collapsed="false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customFormat="false" ht="12.75" hidden="false" customHeight="true" outlineLevel="0" collapsed="false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customFormat="false" ht="12.75" hidden="false" customHeight="true" outlineLevel="0" collapsed="false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customFormat="false" ht="12.75" hidden="false" customHeight="true" outlineLevel="0" collapsed="false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customFormat="false" ht="12.75" hidden="false" customHeight="true" outlineLevel="0" collapsed="false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customFormat="false" ht="12.75" hidden="false" customHeight="true" outlineLevel="0" collapsed="false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customFormat="false" ht="12.75" hidden="false" customHeight="true" outlineLevel="0" collapsed="false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customFormat="false" ht="12.75" hidden="false" customHeight="true" outlineLevel="0" collapsed="false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customFormat="false" ht="12.75" hidden="false" customHeight="true" outlineLevel="0" collapsed="false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customFormat="false" ht="12.75" hidden="false" customHeight="true" outlineLevel="0" collapsed="false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customFormat="false" ht="12.75" hidden="false" customHeight="true" outlineLevel="0" collapsed="false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customFormat="false" ht="12.75" hidden="false" customHeight="true" outlineLevel="0" collapsed="false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customFormat="false" ht="12.75" hidden="false" customHeight="true" outlineLevel="0" collapsed="false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customFormat="false" ht="12.75" hidden="false" customHeight="true" outlineLevel="0" collapsed="false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customFormat="false" ht="12.75" hidden="false" customHeight="true" outlineLevel="0" collapsed="false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customFormat="false" ht="12.75" hidden="false" customHeight="true" outlineLevel="0" collapsed="false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customFormat="false" ht="12.75" hidden="false" customHeight="true" outlineLevel="0" collapsed="false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customFormat="false" ht="12.75" hidden="false" customHeight="true" outlineLevel="0" collapsed="false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customFormat="false" ht="12.75" hidden="false" customHeight="true" outlineLevel="0" collapsed="false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customFormat="false" ht="12.75" hidden="false" customHeight="true" outlineLevel="0" collapsed="false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customFormat="false" ht="12.75" hidden="false" customHeight="true" outlineLevel="0" collapsed="false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customFormat="false" ht="12.75" hidden="false" customHeight="true" outlineLevel="0" collapsed="false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customFormat="false" ht="12.75" hidden="false" customHeight="true" outlineLevel="0" collapsed="false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customFormat="false" ht="12.75" hidden="false" customHeight="true" outlineLevel="0" collapsed="false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customFormat="false" ht="12.75" hidden="false" customHeight="true" outlineLevel="0" collapsed="false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customFormat="false" ht="12.75" hidden="false" customHeight="true" outlineLevel="0" collapsed="false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customFormat="false" ht="12.75" hidden="false" customHeight="true" outlineLevel="0" collapsed="false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customFormat="false" ht="12.75" hidden="false" customHeight="true" outlineLevel="0" collapsed="false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customFormat="false" ht="12.75" hidden="false" customHeight="true" outlineLevel="0" collapsed="false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customFormat="false" ht="12.75" hidden="false" customHeight="true" outlineLevel="0" collapsed="false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customFormat="false" ht="12.75" hidden="false" customHeight="true" outlineLevel="0" collapsed="false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customFormat="false" ht="12.75" hidden="false" customHeight="true" outlineLevel="0" collapsed="false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customFormat="false" ht="12.75" hidden="false" customHeight="true" outlineLevel="0" collapsed="false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customFormat="false" ht="12.75" hidden="false" customHeight="true" outlineLevel="0" collapsed="false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customFormat="false" ht="12.75" hidden="false" customHeight="true" outlineLevel="0" collapsed="false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customFormat="false" ht="12.75" hidden="false" customHeight="true" outlineLevel="0" collapsed="false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customFormat="false" ht="12.75" hidden="false" customHeight="true" outlineLevel="0" collapsed="false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customFormat="false" ht="12.75" hidden="false" customHeight="true" outlineLevel="0" collapsed="false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customFormat="false" ht="12.75" hidden="false" customHeight="true" outlineLevel="0" collapsed="false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customFormat="false" ht="12.75" hidden="false" customHeight="true" outlineLevel="0" collapsed="false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customFormat="false" ht="12.75" hidden="false" customHeight="true" outlineLevel="0" collapsed="false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customFormat="false" ht="12.75" hidden="false" customHeight="true" outlineLevel="0" collapsed="false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customFormat="false" ht="12.75" hidden="false" customHeight="true" outlineLevel="0" collapsed="false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customFormat="false" ht="12.75" hidden="false" customHeight="true" outlineLevel="0" collapsed="false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customFormat="false" ht="12.75" hidden="false" customHeight="true" outlineLevel="0" collapsed="false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customFormat="false" ht="12.75" hidden="false" customHeight="true" outlineLevel="0" collapsed="false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customFormat="false" ht="12.75" hidden="false" customHeight="true" outlineLevel="0" collapsed="false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customFormat="false" ht="12.75" hidden="false" customHeight="true" outlineLevel="0" collapsed="false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customFormat="false" ht="12.75" hidden="false" customHeight="true" outlineLevel="0" collapsed="false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customFormat="false" ht="12.75" hidden="false" customHeight="true" outlineLevel="0" collapsed="false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customFormat="false" ht="12.75" hidden="false" customHeight="true" outlineLevel="0" collapsed="false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customFormat="false" ht="12.75" hidden="false" customHeight="true" outlineLevel="0" collapsed="false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customFormat="false" ht="12.75" hidden="false" customHeight="true" outlineLevel="0" collapsed="false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customFormat="false" ht="12.75" hidden="false" customHeight="true" outlineLevel="0" collapsed="false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customFormat="false" ht="12.75" hidden="false" customHeight="true" outlineLevel="0" collapsed="false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customFormat="false" ht="12.75" hidden="false" customHeight="true" outlineLevel="0" collapsed="false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customFormat="false" ht="12.75" hidden="false" customHeight="true" outlineLevel="0" collapsed="false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customFormat="false" ht="12.75" hidden="false" customHeight="true" outlineLevel="0" collapsed="false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customFormat="false" ht="12.75" hidden="false" customHeight="true" outlineLevel="0" collapsed="false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customFormat="false" ht="12.75" hidden="false" customHeight="true" outlineLevel="0" collapsed="false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customFormat="false" ht="12.75" hidden="false" customHeight="true" outlineLevel="0" collapsed="false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customFormat="false" ht="12.75" hidden="false" customHeight="true" outlineLevel="0" collapsed="false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customFormat="false" ht="12.75" hidden="false" customHeight="true" outlineLevel="0" collapsed="false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customFormat="false" ht="12.75" hidden="false" customHeight="true" outlineLevel="0" collapsed="false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customFormat="false" ht="12.75" hidden="false" customHeight="true" outlineLevel="0" collapsed="false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customFormat="false" ht="12.75" hidden="false" customHeight="true" outlineLevel="0" collapsed="false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customFormat="false" ht="12.75" hidden="false" customHeight="true" outlineLevel="0" collapsed="false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customFormat="false" ht="12.75" hidden="false" customHeight="true" outlineLevel="0" collapsed="false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customFormat="false" ht="12.75" hidden="false" customHeight="true" outlineLevel="0" collapsed="false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customFormat="false" ht="12.75" hidden="false" customHeight="true" outlineLevel="0" collapsed="false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customFormat="false" ht="12.75" hidden="false" customHeight="true" outlineLevel="0" collapsed="false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customFormat="false" ht="12.75" hidden="false" customHeight="true" outlineLevel="0" collapsed="false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customFormat="false" ht="12.75" hidden="false" customHeight="true" outlineLevel="0" collapsed="false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customFormat="false" ht="12.75" hidden="false" customHeight="true" outlineLevel="0" collapsed="false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customFormat="false" ht="12.75" hidden="false" customHeight="true" outlineLevel="0" collapsed="false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customFormat="false" ht="12.75" hidden="false" customHeight="true" outlineLevel="0" collapsed="false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customFormat="false" ht="12.75" hidden="false" customHeight="true" outlineLevel="0" collapsed="false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customFormat="false" ht="12.75" hidden="false" customHeight="true" outlineLevel="0" collapsed="false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customFormat="false" ht="12.75" hidden="false" customHeight="true" outlineLevel="0" collapsed="false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customFormat="false" ht="12.75" hidden="false" customHeight="true" outlineLevel="0" collapsed="false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customFormat="false" ht="12.75" hidden="false" customHeight="true" outlineLevel="0" collapsed="false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customFormat="false" ht="12.75" hidden="false" customHeight="true" outlineLevel="0" collapsed="false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customFormat="false" ht="12.75" hidden="false" customHeight="true" outlineLevel="0" collapsed="false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customFormat="false" ht="12.75" hidden="false" customHeight="true" outlineLevel="0" collapsed="false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customFormat="false" ht="12.75" hidden="false" customHeight="true" outlineLevel="0" collapsed="false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customFormat="false" ht="12.75" hidden="false" customHeight="true" outlineLevel="0" collapsed="false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customFormat="false" ht="12.75" hidden="false" customHeight="true" outlineLevel="0" collapsed="false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customFormat="false" ht="12.75" hidden="false" customHeight="true" outlineLevel="0" collapsed="false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customFormat="false" ht="12.75" hidden="false" customHeight="true" outlineLevel="0" collapsed="false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customFormat="false" ht="12.75" hidden="false" customHeight="true" outlineLevel="0" collapsed="false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customFormat="false" ht="12.75" hidden="false" customHeight="true" outlineLevel="0" collapsed="false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customFormat="false" ht="12.75" hidden="false" customHeight="true" outlineLevel="0" collapsed="false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customFormat="false" ht="12.75" hidden="false" customHeight="true" outlineLevel="0" collapsed="false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customFormat="false" ht="12.75" hidden="false" customHeight="true" outlineLevel="0" collapsed="false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customFormat="false" ht="12.75" hidden="false" customHeight="true" outlineLevel="0" collapsed="false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customFormat="false" ht="12.75" hidden="false" customHeight="true" outlineLevel="0" collapsed="false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customFormat="false" ht="12.75" hidden="false" customHeight="true" outlineLevel="0" collapsed="false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customFormat="false" ht="12.75" hidden="false" customHeight="true" outlineLevel="0" collapsed="false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customFormat="false" ht="12.75" hidden="false" customHeight="true" outlineLevel="0" collapsed="false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customFormat="false" ht="12.75" hidden="false" customHeight="true" outlineLevel="0" collapsed="false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customFormat="false" ht="12.75" hidden="false" customHeight="true" outlineLevel="0" collapsed="false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customFormat="false" ht="12.75" hidden="false" customHeight="true" outlineLevel="0" collapsed="false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customFormat="false" ht="12.75" hidden="false" customHeight="true" outlineLevel="0" collapsed="false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customFormat="false" ht="12.75" hidden="false" customHeight="true" outlineLevel="0" collapsed="false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customFormat="false" ht="12.75" hidden="false" customHeight="true" outlineLevel="0" collapsed="false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customFormat="false" ht="12.75" hidden="false" customHeight="true" outlineLevel="0" collapsed="false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customFormat="false" ht="12.75" hidden="false" customHeight="true" outlineLevel="0" collapsed="false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customFormat="false" ht="12.75" hidden="false" customHeight="true" outlineLevel="0" collapsed="false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customFormat="false" ht="12.75" hidden="false" customHeight="true" outlineLevel="0" collapsed="false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customFormat="false" ht="12.75" hidden="false" customHeight="true" outlineLevel="0" collapsed="false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customFormat="false" ht="12.75" hidden="false" customHeight="true" outlineLevel="0" collapsed="false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customFormat="false" ht="12.75" hidden="false" customHeight="true" outlineLevel="0" collapsed="false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customFormat="false" ht="12.75" hidden="false" customHeight="true" outlineLevel="0" collapsed="false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customFormat="false" ht="12.75" hidden="false" customHeight="true" outlineLevel="0" collapsed="false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customFormat="false" ht="12.75" hidden="false" customHeight="true" outlineLevel="0" collapsed="false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customFormat="false" ht="12.75" hidden="false" customHeight="true" outlineLevel="0" collapsed="false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customFormat="false" ht="12.75" hidden="false" customHeight="true" outlineLevel="0" collapsed="false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customFormat="false" ht="12.75" hidden="false" customHeight="true" outlineLevel="0" collapsed="false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customFormat="false" ht="12.75" hidden="false" customHeight="true" outlineLevel="0" collapsed="false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customFormat="false" ht="12.75" hidden="false" customHeight="true" outlineLevel="0" collapsed="false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customFormat="false" ht="12.75" hidden="false" customHeight="true" outlineLevel="0" collapsed="false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customFormat="false" ht="12.75" hidden="false" customHeight="true" outlineLevel="0" collapsed="false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customFormat="false" ht="12.75" hidden="false" customHeight="true" outlineLevel="0" collapsed="false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customFormat="false" ht="12.75" hidden="false" customHeight="true" outlineLevel="0" collapsed="false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customFormat="false" ht="12.75" hidden="false" customHeight="true" outlineLevel="0" collapsed="false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customFormat="false" ht="12.75" hidden="false" customHeight="true" outlineLevel="0" collapsed="false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customFormat="false" ht="12.75" hidden="false" customHeight="true" outlineLevel="0" collapsed="false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customFormat="false" ht="12.75" hidden="false" customHeight="true" outlineLevel="0" collapsed="false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customFormat="false" ht="12.75" hidden="false" customHeight="true" outlineLevel="0" collapsed="false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customFormat="false" ht="12.75" hidden="false" customHeight="true" outlineLevel="0" collapsed="false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customFormat="false" ht="12.75" hidden="false" customHeight="true" outlineLevel="0" collapsed="false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customFormat="false" ht="12.75" hidden="false" customHeight="true" outlineLevel="0" collapsed="false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customFormat="false" ht="12.75" hidden="false" customHeight="true" outlineLevel="0" collapsed="false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customFormat="false" ht="12.75" hidden="false" customHeight="true" outlineLevel="0" collapsed="false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customFormat="false" ht="12.75" hidden="false" customHeight="true" outlineLevel="0" collapsed="false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customFormat="false" ht="12.75" hidden="false" customHeight="true" outlineLevel="0" collapsed="false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customFormat="false" ht="12.75" hidden="false" customHeight="true" outlineLevel="0" collapsed="false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customFormat="false" ht="12.75" hidden="false" customHeight="true" outlineLevel="0" collapsed="false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customFormat="false" ht="12.75" hidden="false" customHeight="true" outlineLevel="0" collapsed="false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customFormat="false" ht="12.75" hidden="false" customHeight="true" outlineLevel="0" collapsed="false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customFormat="false" ht="12.75" hidden="false" customHeight="true" outlineLevel="0" collapsed="false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customFormat="false" ht="12.75" hidden="false" customHeight="true" outlineLevel="0" collapsed="false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customFormat="false" ht="12.75" hidden="false" customHeight="true" outlineLevel="0" collapsed="false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customFormat="false" ht="12.75" hidden="false" customHeight="true" outlineLevel="0" collapsed="false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customFormat="false" ht="12.75" hidden="false" customHeight="true" outlineLevel="0" collapsed="false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customFormat="false" ht="12.75" hidden="false" customHeight="true" outlineLevel="0" collapsed="false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customFormat="false" ht="12.75" hidden="false" customHeight="true" outlineLevel="0" collapsed="false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customFormat="false" ht="12.75" hidden="false" customHeight="true" outlineLevel="0" collapsed="false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customFormat="false" ht="12.75" hidden="false" customHeight="true" outlineLevel="0" collapsed="false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customFormat="false" ht="12.75" hidden="false" customHeight="true" outlineLevel="0" collapsed="false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customFormat="false" ht="12.75" hidden="false" customHeight="true" outlineLevel="0" collapsed="false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customFormat="false" ht="12.75" hidden="false" customHeight="true" outlineLevel="0" collapsed="false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customFormat="false" ht="12.75" hidden="false" customHeight="true" outlineLevel="0" collapsed="false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customFormat="false" ht="12.75" hidden="false" customHeight="true" outlineLevel="0" collapsed="false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customFormat="false" ht="12.75" hidden="false" customHeight="true" outlineLevel="0" collapsed="false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customFormat="false" ht="12.75" hidden="false" customHeight="true" outlineLevel="0" collapsed="false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customFormat="false" ht="12.75" hidden="false" customHeight="true" outlineLevel="0" collapsed="false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customFormat="false" ht="12.75" hidden="false" customHeight="true" outlineLevel="0" collapsed="false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customFormat="false" ht="12.75" hidden="false" customHeight="true" outlineLevel="0" collapsed="false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customFormat="false" ht="12.75" hidden="false" customHeight="true" outlineLevel="0" collapsed="false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customFormat="false" ht="12.75" hidden="false" customHeight="true" outlineLevel="0" collapsed="false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customFormat="false" ht="12.75" hidden="false" customHeight="true" outlineLevel="0" collapsed="false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customFormat="false" ht="12.75" hidden="false" customHeight="true" outlineLevel="0" collapsed="false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customFormat="false" ht="12.75" hidden="false" customHeight="true" outlineLevel="0" collapsed="false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customFormat="false" ht="12.75" hidden="false" customHeight="true" outlineLevel="0" collapsed="false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customFormat="false" ht="12.75" hidden="false" customHeight="true" outlineLevel="0" collapsed="false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customFormat="false" ht="12.75" hidden="false" customHeight="true" outlineLevel="0" collapsed="false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customFormat="false" ht="12.75" hidden="false" customHeight="true" outlineLevel="0" collapsed="false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customFormat="false" ht="12.75" hidden="false" customHeight="true" outlineLevel="0" collapsed="false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customFormat="false" ht="12.75" hidden="false" customHeight="true" outlineLevel="0" collapsed="false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customFormat="false" ht="12.75" hidden="false" customHeight="true" outlineLevel="0" collapsed="false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customFormat="false" ht="12.75" hidden="false" customHeight="true" outlineLevel="0" collapsed="false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customFormat="false" ht="12.75" hidden="false" customHeight="true" outlineLevel="0" collapsed="false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customFormat="false" ht="12.75" hidden="false" customHeight="true" outlineLevel="0" collapsed="false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customFormat="false" ht="12.75" hidden="false" customHeight="true" outlineLevel="0" collapsed="false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customFormat="false" ht="12.75" hidden="false" customHeight="true" outlineLevel="0" collapsed="false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customFormat="false" ht="12.75" hidden="false" customHeight="true" outlineLevel="0" collapsed="false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customFormat="false" ht="12.75" hidden="false" customHeight="true" outlineLevel="0" collapsed="false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customFormat="false" ht="12.75" hidden="false" customHeight="true" outlineLevel="0" collapsed="false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customFormat="false" ht="12.75" hidden="false" customHeight="true" outlineLevel="0" collapsed="false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customFormat="false" ht="12.75" hidden="false" customHeight="true" outlineLevel="0" collapsed="false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customFormat="false" ht="12.75" hidden="false" customHeight="true" outlineLevel="0" collapsed="false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customFormat="false" ht="12.75" hidden="false" customHeight="true" outlineLevel="0" collapsed="false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customFormat="false" ht="12.75" hidden="false" customHeight="true" outlineLevel="0" collapsed="false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customFormat="false" ht="12.75" hidden="false" customHeight="true" outlineLevel="0" collapsed="false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customFormat="false" ht="12.75" hidden="false" customHeight="true" outlineLevel="0" collapsed="false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customFormat="false" ht="12.75" hidden="false" customHeight="true" outlineLevel="0" collapsed="false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customFormat="false" ht="12.75" hidden="false" customHeight="true" outlineLevel="0" collapsed="false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customFormat="false" ht="12.75" hidden="false" customHeight="true" outlineLevel="0" collapsed="false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customFormat="false" ht="12.75" hidden="false" customHeight="true" outlineLevel="0" collapsed="false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customFormat="false" ht="12.75" hidden="false" customHeight="true" outlineLevel="0" collapsed="false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customFormat="false" ht="12.75" hidden="false" customHeight="true" outlineLevel="0" collapsed="false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customFormat="false" ht="12.75" hidden="false" customHeight="true" outlineLevel="0" collapsed="false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customFormat="false" ht="12.75" hidden="false" customHeight="true" outlineLevel="0" collapsed="false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customFormat="false" ht="12.75" hidden="false" customHeight="true" outlineLevel="0" collapsed="false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customFormat="false" ht="12.75" hidden="false" customHeight="true" outlineLevel="0" collapsed="false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customFormat="false" ht="12.75" hidden="false" customHeight="true" outlineLevel="0" collapsed="false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customFormat="false" ht="12.75" hidden="false" customHeight="true" outlineLevel="0" collapsed="false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customFormat="false" ht="12.75" hidden="false" customHeight="true" outlineLevel="0" collapsed="false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customFormat="false" ht="12.75" hidden="false" customHeight="true" outlineLevel="0" collapsed="false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customFormat="false" ht="12.75" hidden="false" customHeight="true" outlineLevel="0" collapsed="false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customFormat="false" ht="12.75" hidden="false" customHeight="true" outlineLevel="0" collapsed="false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customFormat="false" ht="12.75" hidden="false" customHeight="true" outlineLevel="0" collapsed="false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customFormat="false" ht="12.75" hidden="false" customHeight="true" outlineLevel="0" collapsed="false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customFormat="false" ht="12.75" hidden="false" customHeight="true" outlineLevel="0" collapsed="false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customFormat="false" ht="12.75" hidden="false" customHeight="true" outlineLevel="0" collapsed="false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customFormat="false" ht="12.75" hidden="false" customHeight="true" outlineLevel="0" collapsed="false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customFormat="false" ht="12.75" hidden="false" customHeight="true" outlineLevel="0" collapsed="false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customFormat="false" ht="12.75" hidden="false" customHeight="true" outlineLevel="0" collapsed="false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customFormat="false" ht="12.75" hidden="false" customHeight="true" outlineLevel="0" collapsed="false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customFormat="false" ht="12.75" hidden="false" customHeight="true" outlineLevel="0" collapsed="false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customFormat="false" ht="12.75" hidden="false" customHeight="true" outlineLevel="0" collapsed="false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customFormat="false" ht="12.75" hidden="false" customHeight="true" outlineLevel="0" collapsed="false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customFormat="false" ht="12.75" hidden="false" customHeight="true" outlineLevel="0" collapsed="false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customFormat="false" ht="12.75" hidden="false" customHeight="true" outlineLevel="0" collapsed="false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customFormat="false" ht="12.75" hidden="false" customHeight="true" outlineLevel="0" collapsed="false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customFormat="false" ht="12.75" hidden="false" customHeight="true" outlineLevel="0" collapsed="false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customFormat="false" ht="12.75" hidden="false" customHeight="true" outlineLevel="0" collapsed="false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customFormat="false" ht="12.75" hidden="false" customHeight="true" outlineLevel="0" collapsed="false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customFormat="false" ht="12.75" hidden="false" customHeight="true" outlineLevel="0" collapsed="false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customFormat="false" ht="12.75" hidden="false" customHeight="true" outlineLevel="0" collapsed="false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customFormat="false" ht="12.75" hidden="false" customHeight="true" outlineLevel="0" collapsed="false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customFormat="false" ht="12.75" hidden="false" customHeight="true" outlineLevel="0" collapsed="false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customFormat="false" ht="12.75" hidden="false" customHeight="true" outlineLevel="0" collapsed="false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customFormat="false" ht="12.75" hidden="false" customHeight="true" outlineLevel="0" collapsed="false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customFormat="false" ht="12.75" hidden="false" customHeight="true" outlineLevel="0" collapsed="false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customFormat="false" ht="12.75" hidden="false" customHeight="true" outlineLevel="0" collapsed="false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customFormat="false" ht="12.75" hidden="false" customHeight="true" outlineLevel="0" collapsed="false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customFormat="false" ht="12.75" hidden="false" customHeight="true" outlineLevel="0" collapsed="false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customFormat="false" ht="12.75" hidden="false" customHeight="true" outlineLevel="0" collapsed="false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customFormat="false" ht="12.75" hidden="false" customHeight="true" outlineLevel="0" collapsed="false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customFormat="false" ht="12.75" hidden="false" customHeight="true" outlineLevel="0" collapsed="false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customFormat="false" ht="12.75" hidden="false" customHeight="true" outlineLevel="0" collapsed="false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customFormat="false" ht="12.75" hidden="false" customHeight="true" outlineLevel="0" collapsed="false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customFormat="false" ht="12.75" hidden="false" customHeight="true" outlineLevel="0" collapsed="false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customFormat="false" ht="12.75" hidden="false" customHeight="true" outlineLevel="0" collapsed="false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customFormat="false" ht="12.75" hidden="false" customHeight="true" outlineLevel="0" collapsed="false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customFormat="false" ht="12.75" hidden="false" customHeight="true" outlineLevel="0" collapsed="false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customFormat="false" ht="12.75" hidden="false" customHeight="true" outlineLevel="0" collapsed="false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customFormat="false" ht="12.75" hidden="false" customHeight="true" outlineLevel="0" collapsed="false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customFormat="false" ht="12.75" hidden="false" customHeight="true" outlineLevel="0" collapsed="false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customFormat="false" ht="12.75" hidden="false" customHeight="true" outlineLevel="0" collapsed="false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customFormat="false" ht="12.75" hidden="false" customHeight="true" outlineLevel="0" collapsed="false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customFormat="false" ht="12.75" hidden="false" customHeight="true" outlineLevel="0" collapsed="false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customFormat="false" ht="12.75" hidden="false" customHeight="true" outlineLevel="0" collapsed="false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customFormat="false" ht="12.75" hidden="false" customHeight="true" outlineLevel="0" collapsed="false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customFormat="false" ht="12.75" hidden="false" customHeight="true" outlineLevel="0" collapsed="false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customFormat="false" ht="12.75" hidden="false" customHeight="true" outlineLevel="0" collapsed="false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customFormat="false" ht="12.75" hidden="false" customHeight="true" outlineLevel="0" collapsed="false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customFormat="false" ht="12.75" hidden="false" customHeight="true" outlineLevel="0" collapsed="false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customFormat="false" ht="12.75" hidden="false" customHeight="true" outlineLevel="0" collapsed="false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customFormat="false" ht="12.75" hidden="false" customHeight="true" outlineLevel="0" collapsed="false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customFormat="false" ht="12.75" hidden="false" customHeight="true" outlineLevel="0" collapsed="false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customFormat="false" ht="12.75" hidden="false" customHeight="true" outlineLevel="0" collapsed="false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customFormat="false" ht="12.75" hidden="false" customHeight="true" outlineLevel="0" collapsed="false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customFormat="false" ht="12.75" hidden="false" customHeight="true" outlineLevel="0" collapsed="false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customFormat="false" ht="12.75" hidden="false" customHeight="true" outlineLevel="0" collapsed="false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customFormat="false" ht="12.75" hidden="false" customHeight="true" outlineLevel="0" collapsed="false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customFormat="false" ht="12.75" hidden="false" customHeight="true" outlineLevel="0" collapsed="false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customFormat="false" ht="12.75" hidden="false" customHeight="true" outlineLevel="0" collapsed="false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customFormat="false" ht="12.75" hidden="false" customHeight="true" outlineLevel="0" collapsed="false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customFormat="false" ht="12.75" hidden="false" customHeight="true" outlineLevel="0" collapsed="false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customFormat="false" ht="12.75" hidden="false" customHeight="true" outlineLevel="0" collapsed="false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customFormat="false" ht="12.75" hidden="false" customHeight="true" outlineLevel="0" collapsed="false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customFormat="false" ht="12.75" hidden="false" customHeight="true" outlineLevel="0" collapsed="false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customFormat="false" ht="12.75" hidden="false" customHeight="true" outlineLevel="0" collapsed="false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customFormat="false" ht="12.75" hidden="false" customHeight="true" outlineLevel="0" collapsed="false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customFormat="false" ht="12.75" hidden="false" customHeight="true" outlineLevel="0" collapsed="false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customFormat="false" ht="12.75" hidden="false" customHeight="true" outlineLevel="0" collapsed="false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customFormat="false" ht="12.75" hidden="false" customHeight="true" outlineLevel="0" collapsed="false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customFormat="false" ht="12.75" hidden="false" customHeight="true" outlineLevel="0" collapsed="false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customFormat="false" ht="12.75" hidden="false" customHeight="true" outlineLevel="0" collapsed="false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customFormat="false" ht="12.75" hidden="false" customHeight="true" outlineLevel="0" collapsed="false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customFormat="false" ht="12.75" hidden="false" customHeight="true" outlineLevel="0" collapsed="false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customFormat="false" ht="12.75" hidden="false" customHeight="true" outlineLevel="0" collapsed="false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customFormat="false" ht="12.75" hidden="false" customHeight="true" outlineLevel="0" collapsed="false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customFormat="false" ht="12.75" hidden="false" customHeight="true" outlineLevel="0" collapsed="false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customFormat="false" ht="12.75" hidden="false" customHeight="true" outlineLevel="0" collapsed="false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customFormat="false" ht="12.75" hidden="false" customHeight="true" outlineLevel="0" collapsed="false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customFormat="false" ht="12.75" hidden="false" customHeight="true" outlineLevel="0" collapsed="false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customFormat="false" ht="12.75" hidden="false" customHeight="true" outlineLevel="0" collapsed="false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customFormat="false" ht="12.75" hidden="false" customHeight="true" outlineLevel="0" collapsed="false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customFormat="false" ht="12.75" hidden="false" customHeight="true" outlineLevel="0" collapsed="false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customFormat="false" ht="12.75" hidden="false" customHeight="true" outlineLevel="0" collapsed="false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customFormat="false" ht="12.75" hidden="false" customHeight="true" outlineLevel="0" collapsed="false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customFormat="false" ht="12.75" hidden="false" customHeight="true" outlineLevel="0" collapsed="false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customFormat="false" ht="12.75" hidden="false" customHeight="true" outlineLevel="0" collapsed="false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customFormat="false" ht="12.75" hidden="false" customHeight="true" outlineLevel="0" collapsed="false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customFormat="false" ht="12.75" hidden="false" customHeight="true" outlineLevel="0" collapsed="false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customFormat="false" ht="12.75" hidden="false" customHeight="true" outlineLevel="0" collapsed="false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customFormat="false" ht="12.75" hidden="false" customHeight="true" outlineLevel="0" collapsed="false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customFormat="false" ht="12.75" hidden="false" customHeight="true" outlineLevel="0" collapsed="false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customFormat="false" ht="12.75" hidden="false" customHeight="true" outlineLevel="0" collapsed="false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customFormat="false" ht="12.75" hidden="false" customHeight="true" outlineLevel="0" collapsed="false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customFormat="false" ht="12.75" hidden="false" customHeight="true" outlineLevel="0" collapsed="false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customFormat="false" ht="12.75" hidden="false" customHeight="true" outlineLevel="0" collapsed="false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customFormat="false" ht="12.75" hidden="false" customHeight="true" outlineLevel="0" collapsed="false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customFormat="false" ht="12.75" hidden="false" customHeight="true" outlineLevel="0" collapsed="false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customFormat="false" ht="12.75" hidden="false" customHeight="true" outlineLevel="0" collapsed="false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customFormat="false" ht="12.75" hidden="false" customHeight="true" outlineLevel="0" collapsed="false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customFormat="false" ht="12.75" hidden="false" customHeight="true" outlineLevel="0" collapsed="false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customFormat="false" ht="12.75" hidden="false" customHeight="true" outlineLevel="0" collapsed="false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customFormat="false" ht="12.75" hidden="false" customHeight="true" outlineLevel="0" collapsed="false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customFormat="false" ht="12.75" hidden="false" customHeight="true" outlineLevel="0" collapsed="false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customFormat="false" ht="12.75" hidden="false" customHeight="true" outlineLevel="0" collapsed="false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customFormat="false" ht="12.75" hidden="false" customHeight="true" outlineLevel="0" collapsed="false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customFormat="false" ht="12.75" hidden="false" customHeight="true" outlineLevel="0" collapsed="false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customFormat="false" ht="12.75" hidden="false" customHeight="true" outlineLevel="0" collapsed="false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customFormat="false" ht="12.75" hidden="false" customHeight="true" outlineLevel="0" collapsed="false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customFormat="false" ht="12.75" hidden="false" customHeight="true" outlineLevel="0" collapsed="false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customFormat="false" ht="12.75" hidden="false" customHeight="true" outlineLevel="0" collapsed="false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customFormat="false" ht="12.75" hidden="false" customHeight="true" outlineLevel="0" collapsed="false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customFormat="false" ht="12.75" hidden="false" customHeight="true" outlineLevel="0" collapsed="false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customFormat="false" ht="12.75" hidden="false" customHeight="true" outlineLevel="0" collapsed="false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customFormat="false" ht="12.75" hidden="false" customHeight="true" outlineLevel="0" collapsed="false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customFormat="false" ht="12.75" hidden="false" customHeight="true" outlineLevel="0" collapsed="false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customFormat="false" ht="12.75" hidden="false" customHeight="true" outlineLevel="0" collapsed="false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customFormat="false" ht="12.75" hidden="false" customHeight="true" outlineLevel="0" collapsed="false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customFormat="false" ht="12.75" hidden="false" customHeight="true" outlineLevel="0" collapsed="false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customFormat="false" ht="12.75" hidden="false" customHeight="true" outlineLevel="0" collapsed="false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customFormat="false" ht="12.75" hidden="false" customHeight="true" outlineLevel="0" collapsed="false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customFormat="false" ht="12.75" hidden="false" customHeight="true" outlineLevel="0" collapsed="false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customFormat="false" ht="12.75" hidden="false" customHeight="true" outlineLevel="0" collapsed="false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customFormat="false" ht="12.75" hidden="false" customHeight="true" outlineLevel="0" collapsed="false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customFormat="false" ht="12.75" hidden="false" customHeight="true" outlineLevel="0" collapsed="false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customFormat="false" ht="12.75" hidden="false" customHeight="true" outlineLevel="0" collapsed="false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customFormat="false" ht="12.75" hidden="false" customHeight="true" outlineLevel="0" collapsed="false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customFormat="false" ht="12.75" hidden="false" customHeight="true" outlineLevel="0" collapsed="false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customFormat="false" ht="12.75" hidden="false" customHeight="true" outlineLevel="0" collapsed="false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customFormat="false" ht="12.75" hidden="false" customHeight="true" outlineLevel="0" collapsed="false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customFormat="false" ht="12.75" hidden="false" customHeight="true" outlineLevel="0" collapsed="false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customFormat="false" ht="12.75" hidden="false" customHeight="true" outlineLevel="0" collapsed="false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customFormat="false" ht="12.75" hidden="false" customHeight="true" outlineLevel="0" collapsed="false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customFormat="false" ht="12.75" hidden="false" customHeight="true" outlineLevel="0" collapsed="false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customFormat="false" ht="12.75" hidden="false" customHeight="true" outlineLevel="0" collapsed="false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customFormat="false" ht="12.75" hidden="false" customHeight="true" outlineLevel="0" collapsed="false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customFormat="false" ht="12.75" hidden="false" customHeight="true" outlineLevel="0" collapsed="false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customFormat="false" ht="12.75" hidden="false" customHeight="true" outlineLevel="0" collapsed="false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customFormat="false" ht="12.75" hidden="false" customHeight="true" outlineLevel="0" collapsed="false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customFormat="false" ht="12.75" hidden="false" customHeight="true" outlineLevel="0" collapsed="false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customFormat="false" ht="12.75" hidden="false" customHeight="true" outlineLevel="0" collapsed="false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customFormat="false" ht="12.75" hidden="false" customHeight="true" outlineLevel="0" collapsed="false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customFormat="false" ht="12.75" hidden="false" customHeight="true" outlineLevel="0" collapsed="false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customFormat="false" ht="12.75" hidden="false" customHeight="true" outlineLevel="0" collapsed="false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customFormat="false" ht="12.75" hidden="false" customHeight="true" outlineLevel="0" collapsed="false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customFormat="false" ht="12.75" hidden="false" customHeight="true" outlineLevel="0" collapsed="false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customFormat="false" ht="12.75" hidden="false" customHeight="true" outlineLevel="0" collapsed="false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customFormat="false" ht="12.75" hidden="false" customHeight="true" outlineLevel="0" collapsed="false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customFormat="false" ht="12.75" hidden="false" customHeight="true" outlineLevel="0" collapsed="false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customFormat="false" ht="12.75" hidden="false" customHeight="true" outlineLevel="0" collapsed="false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customFormat="false" ht="12.75" hidden="false" customHeight="true" outlineLevel="0" collapsed="false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customFormat="false" ht="12.75" hidden="false" customHeight="true" outlineLevel="0" collapsed="false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customFormat="false" ht="12.75" hidden="false" customHeight="true" outlineLevel="0" collapsed="false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customFormat="false" ht="12.75" hidden="false" customHeight="true" outlineLevel="0" collapsed="false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customFormat="false" ht="12.75" hidden="false" customHeight="true" outlineLevel="0" collapsed="false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customFormat="false" ht="12.75" hidden="false" customHeight="true" outlineLevel="0" collapsed="false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customFormat="false" ht="12.75" hidden="false" customHeight="true" outlineLevel="0" collapsed="false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customFormat="false" ht="12.75" hidden="false" customHeight="true" outlineLevel="0" collapsed="false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customFormat="false" ht="12.75" hidden="false" customHeight="true" outlineLevel="0" collapsed="false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customFormat="false" ht="12.75" hidden="false" customHeight="true" outlineLevel="0" collapsed="false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customFormat="false" ht="12.75" hidden="false" customHeight="true" outlineLevel="0" collapsed="false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customFormat="false" ht="12.75" hidden="false" customHeight="true" outlineLevel="0" collapsed="false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customFormat="false" ht="12.75" hidden="false" customHeight="true" outlineLevel="0" collapsed="false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customFormat="false" ht="12.75" hidden="false" customHeight="true" outlineLevel="0" collapsed="false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customFormat="false" ht="12.75" hidden="false" customHeight="true" outlineLevel="0" collapsed="false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customFormat="false" ht="12.75" hidden="false" customHeight="true" outlineLevel="0" collapsed="false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customFormat="false" ht="12.75" hidden="false" customHeight="true" outlineLevel="0" collapsed="false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customFormat="false" ht="12.75" hidden="false" customHeight="true" outlineLevel="0" collapsed="false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customFormat="false" ht="12.75" hidden="false" customHeight="true" outlineLevel="0" collapsed="false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customFormat="false" ht="12.75" hidden="false" customHeight="true" outlineLevel="0" collapsed="false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customFormat="false" ht="12.75" hidden="false" customHeight="true" outlineLevel="0" collapsed="false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customFormat="false" ht="12.75" hidden="false" customHeight="true" outlineLevel="0" collapsed="false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customFormat="false" ht="12.75" hidden="false" customHeight="true" outlineLevel="0" collapsed="false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customFormat="false" ht="12.75" hidden="false" customHeight="true" outlineLevel="0" collapsed="false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customFormat="false" ht="12.75" hidden="false" customHeight="true" outlineLevel="0" collapsed="false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customFormat="false" ht="12.75" hidden="false" customHeight="true" outlineLevel="0" collapsed="false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customFormat="false" ht="12.75" hidden="false" customHeight="true" outlineLevel="0" collapsed="false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customFormat="false" ht="12.75" hidden="false" customHeight="true" outlineLevel="0" collapsed="false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customFormat="false" ht="12.75" hidden="false" customHeight="true" outlineLevel="0" collapsed="false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customFormat="false" ht="12.75" hidden="false" customHeight="true" outlineLevel="0" collapsed="false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customFormat="false" ht="12.75" hidden="false" customHeight="true" outlineLevel="0" collapsed="false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customFormat="false" ht="12.75" hidden="false" customHeight="true" outlineLevel="0" collapsed="false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customFormat="false" ht="12.75" hidden="false" customHeight="true" outlineLevel="0" collapsed="false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customFormat="false" ht="12.75" hidden="false" customHeight="true" outlineLevel="0" collapsed="false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customFormat="false" ht="12.75" hidden="false" customHeight="true" outlineLevel="0" collapsed="false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customFormat="false" ht="12.75" hidden="false" customHeight="true" outlineLevel="0" collapsed="false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customFormat="false" ht="12.75" hidden="false" customHeight="true" outlineLevel="0" collapsed="false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customFormat="false" ht="12.75" hidden="false" customHeight="true" outlineLevel="0" collapsed="false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customFormat="false" ht="12.75" hidden="false" customHeight="true" outlineLevel="0" collapsed="false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customFormat="false" ht="12.75" hidden="false" customHeight="true" outlineLevel="0" collapsed="false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customFormat="false" ht="12.75" hidden="false" customHeight="true" outlineLevel="0" collapsed="false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customFormat="false" ht="12.75" hidden="false" customHeight="true" outlineLevel="0" collapsed="false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customFormat="false" ht="12.75" hidden="false" customHeight="true" outlineLevel="0" collapsed="false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customFormat="false" ht="12.75" hidden="false" customHeight="true" outlineLevel="0" collapsed="false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customFormat="false" ht="12.75" hidden="false" customHeight="true" outlineLevel="0" collapsed="false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customFormat="false" ht="12.75" hidden="false" customHeight="true" outlineLevel="0" collapsed="false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customFormat="false" ht="12.75" hidden="false" customHeight="true" outlineLevel="0" collapsed="false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customFormat="false" ht="12.75" hidden="false" customHeight="true" outlineLevel="0" collapsed="false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customFormat="false" ht="12.75" hidden="false" customHeight="true" outlineLevel="0" collapsed="false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customFormat="false" ht="12.75" hidden="false" customHeight="true" outlineLevel="0" collapsed="false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customFormat="false" ht="12.75" hidden="false" customHeight="true" outlineLevel="0" collapsed="false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customFormat="false" ht="12.75" hidden="false" customHeight="true" outlineLevel="0" collapsed="false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customFormat="false" ht="12.75" hidden="false" customHeight="true" outlineLevel="0" collapsed="false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customFormat="false" ht="12.75" hidden="false" customHeight="true" outlineLevel="0" collapsed="false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customFormat="false" ht="12.75" hidden="false" customHeight="true" outlineLevel="0" collapsed="false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customFormat="false" ht="12.75" hidden="false" customHeight="true" outlineLevel="0" collapsed="false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customFormat="false" ht="12.75" hidden="false" customHeight="true" outlineLevel="0" collapsed="false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customFormat="false" ht="12.75" hidden="false" customHeight="true" outlineLevel="0" collapsed="false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customFormat="false" ht="12.75" hidden="false" customHeight="true" outlineLevel="0" collapsed="false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customFormat="false" ht="12.75" hidden="false" customHeight="true" outlineLevel="0" collapsed="false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customFormat="false" ht="12.75" hidden="false" customHeight="true" outlineLevel="0" collapsed="false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customFormat="false" ht="12.75" hidden="false" customHeight="true" outlineLevel="0" collapsed="false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customFormat="false" ht="12.75" hidden="false" customHeight="true" outlineLevel="0" collapsed="false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customFormat="false" ht="12.75" hidden="false" customHeight="true" outlineLevel="0" collapsed="false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customFormat="false" ht="12.75" hidden="false" customHeight="true" outlineLevel="0" collapsed="false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customFormat="false" ht="12.75" hidden="false" customHeight="true" outlineLevel="0" collapsed="false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customFormat="false" ht="12.75" hidden="false" customHeight="true" outlineLevel="0" collapsed="false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customFormat="false" ht="12.75" hidden="false" customHeight="true" outlineLevel="0" collapsed="false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customFormat="false" ht="12.75" hidden="false" customHeight="true" outlineLevel="0" collapsed="false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customFormat="false" ht="12.75" hidden="false" customHeight="true" outlineLevel="0" collapsed="false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customFormat="false" ht="12.75" hidden="false" customHeight="true" outlineLevel="0" collapsed="false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customFormat="false" ht="12.75" hidden="false" customHeight="true" outlineLevel="0" collapsed="false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customFormat="false" ht="12.75" hidden="false" customHeight="true" outlineLevel="0" collapsed="false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customFormat="false" ht="12.75" hidden="false" customHeight="true" outlineLevel="0" collapsed="false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customFormat="false" ht="12.75" hidden="false" customHeight="true" outlineLevel="0" collapsed="false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customFormat="false" ht="12.75" hidden="false" customHeight="true" outlineLevel="0" collapsed="false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customFormat="false" ht="12.75" hidden="false" customHeight="true" outlineLevel="0" collapsed="false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customFormat="false" ht="12.75" hidden="false" customHeight="true" outlineLevel="0" collapsed="false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customFormat="false" ht="12.75" hidden="false" customHeight="true" outlineLevel="0" collapsed="false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customFormat="false" ht="12.75" hidden="false" customHeight="true" outlineLevel="0" collapsed="false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customFormat="false" ht="12.75" hidden="false" customHeight="true" outlineLevel="0" collapsed="false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customFormat="false" ht="12.75" hidden="false" customHeight="true" outlineLevel="0" collapsed="false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customFormat="false" ht="12.75" hidden="false" customHeight="true" outlineLevel="0" collapsed="false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customFormat="false" ht="12.75" hidden="false" customHeight="true" outlineLevel="0" collapsed="false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customFormat="false" ht="12.75" hidden="false" customHeight="true" outlineLevel="0" collapsed="false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customFormat="false" ht="12.75" hidden="false" customHeight="true" outlineLevel="0" collapsed="false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customFormat="false" ht="12.75" hidden="false" customHeight="true" outlineLevel="0" collapsed="false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customFormat="false" ht="12.75" hidden="false" customHeight="true" outlineLevel="0" collapsed="false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customFormat="false" ht="12.75" hidden="false" customHeight="true" outlineLevel="0" collapsed="false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customFormat="false" ht="12.75" hidden="false" customHeight="true" outlineLevel="0" collapsed="false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customFormat="false" ht="12.75" hidden="false" customHeight="true" outlineLevel="0" collapsed="false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customFormat="false" ht="12.75" hidden="false" customHeight="true" outlineLevel="0" collapsed="false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customFormat="false" ht="12.75" hidden="false" customHeight="true" outlineLevel="0" collapsed="false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customFormat="false" ht="12.75" hidden="false" customHeight="true" outlineLevel="0" collapsed="false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customFormat="false" ht="12.75" hidden="false" customHeight="true" outlineLevel="0" collapsed="false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customFormat="false" ht="12.75" hidden="false" customHeight="true" outlineLevel="0" collapsed="false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customFormat="false" ht="12.75" hidden="false" customHeight="true" outlineLevel="0" collapsed="false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customFormat="false" ht="12.75" hidden="false" customHeight="true" outlineLevel="0" collapsed="false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customFormat="false" ht="12.75" hidden="false" customHeight="true" outlineLevel="0" collapsed="false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customFormat="false" ht="12.75" hidden="false" customHeight="true" outlineLevel="0" collapsed="false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customFormat="false" ht="12.75" hidden="false" customHeight="true" outlineLevel="0" collapsed="false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customFormat="false" ht="12.75" hidden="false" customHeight="true" outlineLevel="0" collapsed="false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customFormat="false" ht="12.75" hidden="false" customHeight="true" outlineLevel="0" collapsed="false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customFormat="false" ht="12.75" hidden="false" customHeight="true" outlineLevel="0" collapsed="false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customFormat="false" ht="12.75" hidden="false" customHeight="true" outlineLevel="0" collapsed="false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customFormat="false" ht="12.75" hidden="false" customHeight="true" outlineLevel="0" collapsed="false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customFormat="false" ht="12.75" hidden="false" customHeight="true" outlineLevel="0" collapsed="false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customFormat="false" ht="12.75" hidden="false" customHeight="true" outlineLevel="0" collapsed="false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customFormat="false" ht="12.75" hidden="false" customHeight="true" outlineLevel="0" collapsed="false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customFormat="false" ht="12.75" hidden="false" customHeight="true" outlineLevel="0" collapsed="false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customFormat="false" ht="12.75" hidden="false" customHeight="true" outlineLevel="0" collapsed="false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customFormat="false" ht="12.75" hidden="false" customHeight="true" outlineLevel="0" collapsed="false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customFormat="false" ht="12.75" hidden="false" customHeight="true" outlineLevel="0" collapsed="false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customFormat="false" ht="12.75" hidden="false" customHeight="true" outlineLevel="0" collapsed="false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customFormat="false" ht="12.75" hidden="false" customHeight="true" outlineLevel="0" collapsed="false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customFormat="false" ht="12.75" hidden="false" customHeight="true" outlineLevel="0" collapsed="false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customFormat="false" ht="12.75" hidden="false" customHeight="true" outlineLevel="0" collapsed="false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customFormat="false" ht="12.75" hidden="false" customHeight="true" outlineLevel="0" collapsed="false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customFormat="false" ht="12.75" hidden="false" customHeight="true" outlineLevel="0" collapsed="false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customFormat="false" ht="12.75" hidden="false" customHeight="true" outlineLevel="0" collapsed="false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customFormat="false" ht="12.75" hidden="false" customHeight="true" outlineLevel="0" collapsed="false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customFormat="false" ht="12.75" hidden="false" customHeight="true" outlineLevel="0" collapsed="false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customFormat="false" ht="12.75" hidden="false" customHeight="true" outlineLevel="0" collapsed="false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customFormat="false" ht="12.75" hidden="false" customHeight="true" outlineLevel="0" collapsed="false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customFormat="false" ht="12.75" hidden="false" customHeight="true" outlineLevel="0" collapsed="false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customFormat="false" ht="12.75" hidden="false" customHeight="true" outlineLevel="0" collapsed="false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customFormat="false" ht="12.75" hidden="false" customHeight="true" outlineLevel="0" collapsed="false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customFormat="false" ht="12.75" hidden="false" customHeight="true" outlineLevel="0" collapsed="false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customFormat="false" ht="12.75" hidden="false" customHeight="true" outlineLevel="0" collapsed="false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customFormat="false" ht="12.75" hidden="false" customHeight="true" outlineLevel="0" collapsed="false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customFormat="false" ht="12.75" hidden="false" customHeight="true" outlineLevel="0" collapsed="false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customFormat="false" ht="12.75" hidden="false" customHeight="true" outlineLevel="0" collapsed="false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customFormat="false" ht="12.75" hidden="false" customHeight="true" outlineLevel="0" collapsed="false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customFormat="false" ht="12.75" hidden="false" customHeight="true" outlineLevel="0" collapsed="false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customFormat="false" ht="12.75" hidden="false" customHeight="true" outlineLevel="0" collapsed="false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customFormat="false" ht="12.75" hidden="false" customHeight="true" outlineLevel="0" collapsed="false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customFormat="false" ht="12.75" hidden="false" customHeight="true" outlineLevel="0" collapsed="false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customFormat="false" ht="12.75" hidden="false" customHeight="true" outlineLevel="0" collapsed="false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customFormat="false" ht="12.75" hidden="false" customHeight="true" outlineLevel="0" collapsed="false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customFormat="false" ht="12.75" hidden="false" customHeight="true" outlineLevel="0" collapsed="false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customFormat="false" ht="12.75" hidden="false" customHeight="true" outlineLevel="0" collapsed="false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customFormat="false" ht="12.75" hidden="false" customHeight="true" outlineLevel="0" collapsed="false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customFormat="false" ht="12.75" hidden="false" customHeight="true" outlineLevel="0" collapsed="false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customFormat="false" ht="12.75" hidden="false" customHeight="true" outlineLevel="0" collapsed="false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customFormat="false" ht="12.75" hidden="false" customHeight="true" outlineLevel="0" collapsed="false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customFormat="false" ht="12.75" hidden="false" customHeight="true" outlineLevel="0" collapsed="false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customFormat="false" ht="12.75" hidden="false" customHeight="true" outlineLevel="0" collapsed="false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customFormat="false" ht="12.75" hidden="false" customHeight="true" outlineLevel="0" collapsed="false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customFormat="false" ht="12.75" hidden="false" customHeight="true" outlineLevel="0" collapsed="false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customFormat="false" ht="12.75" hidden="false" customHeight="true" outlineLevel="0" collapsed="false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customFormat="false" ht="12.75" hidden="false" customHeight="true" outlineLevel="0" collapsed="false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customFormat="false" ht="12.75" hidden="false" customHeight="true" outlineLevel="0" collapsed="false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customFormat="false" ht="12.75" hidden="false" customHeight="true" outlineLevel="0" collapsed="false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customFormat="false" ht="12.75" hidden="false" customHeight="true" outlineLevel="0" collapsed="false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customFormat="false" ht="12.75" hidden="false" customHeight="true" outlineLevel="0" collapsed="false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customFormat="false" ht="12.75" hidden="false" customHeight="true" outlineLevel="0" collapsed="false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customFormat="false" ht="12.75" hidden="false" customHeight="true" outlineLevel="0" collapsed="false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customFormat="false" ht="12.75" hidden="false" customHeight="true" outlineLevel="0" collapsed="false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customFormat="false" ht="12.75" hidden="false" customHeight="true" outlineLevel="0" collapsed="false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customFormat="false" ht="12.75" hidden="false" customHeight="true" outlineLevel="0" collapsed="false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customFormat="false" ht="12.75" hidden="false" customHeight="true" outlineLevel="0" collapsed="false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customFormat="false" ht="12.75" hidden="false" customHeight="true" outlineLevel="0" collapsed="false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customFormat="false" ht="12.75" hidden="false" customHeight="true" outlineLevel="0" collapsed="false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customFormat="false" ht="12.75" hidden="false" customHeight="true" outlineLevel="0" collapsed="false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customFormat="false" ht="12.75" hidden="false" customHeight="true" outlineLevel="0" collapsed="false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customFormat="false" ht="12.75" hidden="false" customHeight="true" outlineLevel="0" collapsed="false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customFormat="false" ht="12.75" hidden="false" customHeight="true" outlineLevel="0" collapsed="false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customFormat="false" ht="12.75" hidden="false" customHeight="true" outlineLevel="0" collapsed="false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customFormat="false" ht="12.75" hidden="false" customHeight="true" outlineLevel="0" collapsed="false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customFormat="false" ht="12.75" hidden="false" customHeight="true" outlineLevel="0" collapsed="false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customFormat="false" ht="12.75" hidden="false" customHeight="true" outlineLevel="0" collapsed="false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customFormat="false" ht="12.75" hidden="false" customHeight="true" outlineLevel="0" collapsed="false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customFormat="false" ht="12.75" hidden="false" customHeight="true" outlineLevel="0" collapsed="false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customFormat="false" ht="12.75" hidden="false" customHeight="true" outlineLevel="0" collapsed="false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customFormat="false" ht="12.75" hidden="false" customHeight="true" outlineLevel="0" collapsed="false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customFormat="false" ht="12.75" hidden="false" customHeight="true" outlineLevel="0" collapsed="false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customFormat="false" ht="12.75" hidden="false" customHeight="true" outlineLevel="0" collapsed="false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customFormat="false" ht="12.75" hidden="false" customHeight="true" outlineLevel="0" collapsed="false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customFormat="false" ht="12.75" hidden="false" customHeight="true" outlineLevel="0" collapsed="false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customFormat="false" ht="12.75" hidden="false" customHeight="true" outlineLevel="0" collapsed="false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customFormat="false" ht="12.75" hidden="false" customHeight="true" outlineLevel="0" collapsed="false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customFormat="false" ht="12.75" hidden="false" customHeight="true" outlineLevel="0" collapsed="false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customFormat="false" ht="12.75" hidden="false" customHeight="true" outlineLevel="0" collapsed="false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customFormat="false" ht="12.75" hidden="false" customHeight="true" outlineLevel="0" collapsed="false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customFormat="false" ht="12.75" hidden="false" customHeight="true" outlineLevel="0" collapsed="false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customFormat="false" ht="12.75" hidden="false" customHeight="true" outlineLevel="0" collapsed="false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customFormat="false" ht="12.75" hidden="false" customHeight="true" outlineLevel="0" collapsed="false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customFormat="false" ht="12.75" hidden="false" customHeight="true" outlineLevel="0" collapsed="false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customFormat="false" ht="12.75" hidden="false" customHeight="true" outlineLevel="0" collapsed="false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customFormat="false" ht="12.75" hidden="false" customHeight="true" outlineLevel="0" collapsed="false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customFormat="false" ht="12.75" hidden="false" customHeight="true" outlineLevel="0" collapsed="false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customFormat="false" ht="12.75" hidden="false" customHeight="true" outlineLevel="0" collapsed="false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customFormat="false" ht="12.75" hidden="false" customHeight="true" outlineLevel="0" collapsed="false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customFormat="false" ht="12.75" hidden="false" customHeight="true" outlineLevel="0" collapsed="false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customFormat="false" ht="12.75" hidden="false" customHeight="true" outlineLevel="0" collapsed="false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customFormat="false" ht="12.75" hidden="false" customHeight="true" outlineLevel="0" collapsed="false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customFormat="false" ht="12.75" hidden="false" customHeight="true" outlineLevel="0" collapsed="false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customFormat="false" ht="12.75" hidden="false" customHeight="true" outlineLevel="0" collapsed="false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customFormat="false" ht="12.75" hidden="false" customHeight="true" outlineLevel="0" collapsed="false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customFormat="false" ht="12.75" hidden="false" customHeight="true" outlineLevel="0" collapsed="false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customFormat="false" ht="12.75" hidden="false" customHeight="true" outlineLevel="0" collapsed="false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customFormat="false" ht="12.75" hidden="false" customHeight="true" outlineLevel="0" collapsed="false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customFormat="false" ht="12.75" hidden="false" customHeight="true" outlineLevel="0" collapsed="false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customFormat="false" ht="12.75" hidden="false" customHeight="true" outlineLevel="0" collapsed="false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customFormat="false" ht="12.75" hidden="false" customHeight="true" outlineLevel="0" collapsed="false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customFormat="false" ht="12.75" hidden="false" customHeight="true" outlineLevel="0" collapsed="false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customFormat="false" ht="12.75" hidden="false" customHeight="true" outlineLevel="0" collapsed="false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customFormat="false" ht="12.75" hidden="false" customHeight="true" outlineLevel="0" collapsed="false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customFormat="false" ht="12.75" hidden="false" customHeight="true" outlineLevel="0" collapsed="false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customFormat="false" ht="12.75" hidden="false" customHeight="true" outlineLevel="0" collapsed="false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customFormat="false" ht="12.75" hidden="false" customHeight="true" outlineLevel="0" collapsed="false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customFormat="false" ht="12.75" hidden="false" customHeight="true" outlineLevel="0" collapsed="false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customFormat="false" ht="12.75" hidden="false" customHeight="true" outlineLevel="0" collapsed="false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customFormat="false" ht="12.75" hidden="false" customHeight="true" outlineLevel="0" collapsed="false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customFormat="false" ht="12.75" hidden="false" customHeight="true" outlineLevel="0" collapsed="false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customFormat="false" ht="12.75" hidden="false" customHeight="true" outlineLevel="0" collapsed="false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customFormat="false" ht="12.75" hidden="false" customHeight="true" outlineLevel="0" collapsed="false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customFormat="false" ht="12.75" hidden="false" customHeight="true" outlineLevel="0" collapsed="false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customFormat="false" ht="12.75" hidden="false" customHeight="true" outlineLevel="0" collapsed="false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customFormat="false" ht="12.75" hidden="false" customHeight="true" outlineLevel="0" collapsed="false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customFormat="false" ht="12.75" hidden="false" customHeight="true" outlineLevel="0" collapsed="false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customFormat="false" ht="12.75" hidden="false" customHeight="true" outlineLevel="0" collapsed="false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customFormat="false" ht="12.75" hidden="false" customHeight="true" outlineLevel="0" collapsed="false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customFormat="false" ht="12.75" hidden="false" customHeight="true" outlineLevel="0" collapsed="false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customFormat="false" ht="12.75" hidden="false" customHeight="true" outlineLevel="0" collapsed="false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customFormat="false" ht="12.75" hidden="false" customHeight="true" outlineLevel="0" collapsed="false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customFormat="false" ht="12.75" hidden="false" customHeight="true" outlineLevel="0" collapsed="false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customFormat="false" ht="12.75" hidden="false" customHeight="true" outlineLevel="0" collapsed="false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customFormat="false" ht="12.75" hidden="false" customHeight="true" outlineLevel="0" collapsed="false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customFormat="false" ht="12.75" hidden="false" customHeight="true" outlineLevel="0" collapsed="false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customFormat="false" ht="12.75" hidden="false" customHeight="true" outlineLevel="0" collapsed="false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customFormat="false" ht="12.75" hidden="false" customHeight="true" outlineLevel="0" collapsed="false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customFormat="false" ht="12.75" hidden="false" customHeight="true" outlineLevel="0" collapsed="false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customFormat="false" ht="12.75" hidden="false" customHeight="true" outlineLevel="0" collapsed="false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customFormat="false" ht="12.75" hidden="false" customHeight="true" outlineLevel="0" collapsed="false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customFormat="false" ht="12.75" hidden="false" customHeight="true" outlineLevel="0" collapsed="false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customFormat="false" ht="12.75" hidden="false" customHeight="true" outlineLevel="0" collapsed="false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customFormat="false" ht="12.75" hidden="false" customHeight="true" outlineLevel="0" collapsed="false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customFormat="false" ht="12.75" hidden="false" customHeight="true" outlineLevel="0" collapsed="false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customFormat="false" ht="12.75" hidden="false" customHeight="true" outlineLevel="0" collapsed="false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customFormat="false" ht="12.75" hidden="false" customHeight="true" outlineLevel="0" collapsed="false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customFormat="false" ht="12.75" hidden="false" customHeight="true" outlineLevel="0" collapsed="false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customFormat="false" ht="12.75" hidden="false" customHeight="true" outlineLevel="0" collapsed="false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customFormat="false" ht="12.75" hidden="false" customHeight="true" outlineLevel="0" collapsed="false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customFormat="false" ht="12.75" hidden="false" customHeight="true" outlineLevel="0" collapsed="false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customFormat="false" ht="12.75" hidden="false" customHeight="true" outlineLevel="0" collapsed="false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customFormat="false" ht="12.75" hidden="false" customHeight="true" outlineLevel="0" collapsed="false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customFormat="false" ht="12.75" hidden="false" customHeight="true" outlineLevel="0" collapsed="false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customFormat="false" ht="12.75" hidden="false" customHeight="true" outlineLevel="0" collapsed="false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customFormat="false" ht="12.75" hidden="false" customHeight="true" outlineLevel="0" collapsed="false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customFormat="false" ht="12.75" hidden="false" customHeight="true" outlineLevel="0" collapsed="false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customFormat="false" ht="12.75" hidden="false" customHeight="true" outlineLevel="0" collapsed="false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customFormat="false" ht="12.75" hidden="false" customHeight="true" outlineLevel="0" collapsed="false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customFormat="false" ht="12.75" hidden="false" customHeight="true" outlineLevel="0" collapsed="false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customFormat="false" ht="12.75" hidden="false" customHeight="true" outlineLevel="0" collapsed="false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customFormat="false" ht="12.75" hidden="false" customHeight="true" outlineLevel="0" collapsed="false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customFormat="false" ht="12.75" hidden="false" customHeight="true" outlineLevel="0" collapsed="false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customFormat="false" ht="12.75" hidden="false" customHeight="true" outlineLevel="0" collapsed="false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customFormat="false" ht="12.75" hidden="false" customHeight="true" outlineLevel="0" collapsed="false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customFormat="false" ht="12.75" hidden="false" customHeight="true" outlineLevel="0" collapsed="false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customFormat="false" ht="12.75" hidden="false" customHeight="true" outlineLevel="0" collapsed="false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customFormat="false" ht="12.75" hidden="false" customHeight="true" outlineLevel="0" collapsed="false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customFormat="false" ht="12.75" hidden="false" customHeight="true" outlineLevel="0" collapsed="false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customFormat="false" ht="12.75" hidden="false" customHeight="true" outlineLevel="0" collapsed="false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customFormat="false" ht="12.75" hidden="false" customHeight="true" outlineLevel="0" collapsed="false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customFormat="false" ht="12.75" hidden="false" customHeight="true" outlineLevel="0" collapsed="false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customFormat="false" ht="12.75" hidden="false" customHeight="true" outlineLevel="0" collapsed="false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customFormat="false" ht="12.75" hidden="false" customHeight="true" outlineLevel="0" collapsed="false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customFormat="false" ht="12.75" hidden="false" customHeight="true" outlineLevel="0" collapsed="false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customFormat="false" ht="12.75" hidden="false" customHeight="true" outlineLevel="0" collapsed="false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customFormat="false" ht="12.75" hidden="false" customHeight="true" outlineLevel="0" collapsed="false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customFormat="false" ht="12.75" hidden="false" customHeight="true" outlineLevel="0" collapsed="false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customFormat="false" ht="12.75" hidden="false" customHeight="true" outlineLevel="0" collapsed="false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customFormat="false" ht="12.75" hidden="false" customHeight="true" outlineLevel="0" collapsed="false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customFormat="false" ht="12.75" hidden="false" customHeight="true" outlineLevel="0" collapsed="false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customFormat="false" ht="12.75" hidden="false" customHeight="true" outlineLevel="0" collapsed="false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customFormat="false" ht="12.75" hidden="false" customHeight="true" outlineLevel="0" collapsed="false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customFormat="false" ht="12.75" hidden="false" customHeight="true" outlineLevel="0" collapsed="false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customFormat="false" ht="12.75" hidden="false" customHeight="true" outlineLevel="0" collapsed="false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customFormat="false" ht="12.75" hidden="false" customHeight="true" outlineLevel="0" collapsed="false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customFormat="false" ht="12.75" hidden="false" customHeight="true" outlineLevel="0" collapsed="false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customFormat="false" ht="12.75" hidden="false" customHeight="true" outlineLevel="0" collapsed="false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customFormat="false" ht="12.75" hidden="false" customHeight="true" outlineLevel="0" collapsed="false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customFormat="false" ht="12.75" hidden="false" customHeight="true" outlineLevel="0" collapsed="false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customFormat="false" ht="12.75" hidden="false" customHeight="true" outlineLevel="0" collapsed="false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customFormat="false" ht="12.75" hidden="false" customHeight="true" outlineLevel="0" collapsed="false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customFormat="false" ht="12.75" hidden="false" customHeight="true" outlineLevel="0" collapsed="false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customFormat="false" ht="12.75" hidden="false" customHeight="true" outlineLevel="0" collapsed="false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customFormat="false" ht="12.75" hidden="false" customHeight="true" outlineLevel="0" collapsed="false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customFormat="false" ht="12.75" hidden="false" customHeight="true" outlineLevel="0" collapsed="false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customFormat="false" ht="12.75" hidden="false" customHeight="true" outlineLevel="0" collapsed="false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customFormat="false" ht="12.75" hidden="false" customHeight="true" outlineLevel="0" collapsed="false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customFormat="false" ht="12.75" hidden="false" customHeight="true" outlineLevel="0" collapsed="false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customFormat="false" ht="12.75" hidden="false" customHeight="true" outlineLevel="0" collapsed="false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customFormat="false" ht="12.75" hidden="false" customHeight="true" outlineLevel="0" collapsed="false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customFormat="false" ht="12.75" hidden="false" customHeight="true" outlineLevel="0" collapsed="false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customFormat="false" ht="12.75" hidden="false" customHeight="true" outlineLevel="0" collapsed="false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customFormat="false" ht="12.75" hidden="false" customHeight="true" outlineLevel="0" collapsed="false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customFormat="false" ht="12.75" hidden="false" customHeight="true" outlineLevel="0" collapsed="false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customFormat="false" ht="12.75" hidden="false" customHeight="true" outlineLevel="0" collapsed="false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customFormat="false" ht="12.75" hidden="false" customHeight="true" outlineLevel="0" collapsed="false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customFormat="false" ht="12.75" hidden="false" customHeight="true" outlineLevel="0" collapsed="false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customFormat="false" ht="12.75" hidden="false" customHeight="true" outlineLevel="0" collapsed="false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customFormat="false" ht="12.75" hidden="false" customHeight="true" outlineLevel="0" collapsed="false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customFormat="false" ht="12.75" hidden="false" customHeight="true" outlineLevel="0" collapsed="false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customFormat="false" ht="12.75" hidden="false" customHeight="true" outlineLevel="0" collapsed="false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customFormat="false" ht="12.75" hidden="false" customHeight="true" outlineLevel="0" collapsed="false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customFormat="false" ht="12.75" hidden="false" customHeight="true" outlineLevel="0" collapsed="false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customFormat="false" ht="12.75" hidden="false" customHeight="true" outlineLevel="0" collapsed="false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customFormat="false" ht="12.75" hidden="false" customHeight="true" outlineLevel="0" collapsed="false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customFormat="false" ht="12.75" hidden="false" customHeight="true" outlineLevel="0" collapsed="false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customFormat="false" ht="12.75" hidden="false" customHeight="true" outlineLevel="0" collapsed="false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customFormat="false" ht="12.75" hidden="false" customHeight="true" outlineLevel="0" collapsed="false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customFormat="false" ht="12.75" hidden="false" customHeight="true" outlineLevel="0" collapsed="false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customFormat="false" ht="12.75" hidden="false" customHeight="true" outlineLevel="0" collapsed="false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customFormat="false" ht="12.75" hidden="false" customHeight="true" outlineLevel="0" collapsed="false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customFormat="false" ht="12.75" hidden="false" customHeight="true" outlineLevel="0" collapsed="false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customFormat="false" ht="12.75" hidden="false" customHeight="true" outlineLevel="0" collapsed="false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customFormat="false" ht="12.75" hidden="false" customHeight="true" outlineLevel="0" collapsed="false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customFormat="false" ht="12.75" hidden="false" customHeight="true" outlineLevel="0" collapsed="false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customFormat="false" ht="12.75" hidden="false" customHeight="true" outlineLevel="0" collapsed="false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customFormat="false" ht="12.75" hidden="false" customHeight="true" outlineLevel="0" collapsed="false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customFormat="false" ht="12.75" hidden="false" customHeight="true" outlineLevel="0" collapsed="false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customFormat="false" ht="12.75" hidden="false" customHeight="true" outlineLevel="0" collapsed="false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customFormat="false" ht="12.75" hidden="false" customHeight="true" outlineLevel="0" collapsed="false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customFormat="false" ht="12.75" hidden="false" customHeight="true" outlineLevel="0" collapsed="false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customFormat="false" ht="12.75" hidden="false" customHeight="true" outlineLevel="0" collapsed="false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customFormat="false" ht="12.75" hidden="false" customHeight="true" outlineLevel="0" collapsed="false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customFormat="false" ht="12.75" hidden="false" customHeight="true" outlineLevel="0" collapsed="false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customFormat="false" ht="12.75" hidden="false" customHeight="true" outlineLevel="0" collapsed="false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customFormat="false" ht="12.75" hidden="false" customHeight="true" outlineLevel="0" collapsed="false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</sheetData>
  <mergeCells count="32">
    <mergeCell ref="A2:C3"/>
    <mergeCell ref="A4:C4"/>
    <mergeCell ref="A5:C5"/>
    <mergeCell ref="A6:C6"/>
    <mergeCell ref="A10:C10"/>
    <mergeCell ref="A21:C21"/>
    <mergeCell ref="A30:B30"/>
    <mergeCell ref="A37:B37"/>
    <mergeCell ref="A41:B41"/>
    <mergeCell ref="A44:B44"/>
    <mergeCell ref="A47:B47"/>
    <mergeCell ref="A56:B56"/>
    <mergeCell ref="A57:D57"/>
    <mergeCell ref="A58:D58"/>
    <mergeCell ref="A59:D59"/>
    <mergeCell ref="A61:B61"/>
    <mergeCell ref="A70:C70"/>
    <mergeCell ref="A75:B75"/>
    <mergeCell ref="A79:B79"/>
    <mergeCell ref="A83:B83"/>
    <mergeCell ref="A90:B90"/>
    <mergeCell ref="A94:B94"/>
    <mergeCell ref="A101:B101"/>
    <mergeCell ref="A102:D103"/>
    <mergeCell ref="A105:B105"/>
    <mergeCell ref="A107:B107"/>
    <mergeCell ref="A112:B112"/>
    <mergeCell ref="A115:B115"/>
    <mergeCell ref="A119:B119"/>
    <mergeCell ref="A122:B122"/>
    <mergeCell ref="A126:B126"/>
    <mergeCell ref="A138:D138"/>
  </mergeCells>
  <printOptions headings="false" gridLines="false" gridLinesSet="true" horizontalCentered="true" verticalCentered="false"/>
  <pageMargins left="0.7875" right="0.7875" top="0.7875" bottom="0.945138888888889" header="0" footer="0"/>
  <pageSetup paperSize="9" scale="57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&amp;CPágina &amp;P de &amp;N</oddFooter>
  </headerFooter>
  <rowBreaks count="1" manualBreakCount="1">
    <brk id="91" man="true" max="16383" min="0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99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4" activeCellId="0" sqref="B14"/>
    </sheetView>
  </sheetViews>
  <sheetFormatPr defaultColWidth="14.4453125" defaultRowHeight="15" zeroHeight="false" outlineLevelRow="0" outlineLevelCol="0"/>
  <cols>
    <col collapsed="false" customWidth="true" hidden="false" outlineLevel="0" max="1" min="1" style="21" width="38.43"/>
    <col collapsed="false" customWidth="true" hidden="false" outlineLevel="0" max="2" min="2" style="21" width="60.71"/>
    <col collapsed="false" customWidth="true" hidden="false" outlineLevel="0" max="3" min="3" style="21" width="28.86"/>
    <col collapsed="false" customWidth="true" hidden="false" outlineLevel="0" max="4" min="4" style="21" width="23.71"/>
    <col collapsed="false" customWidth="true" hidden="false" outlineLevel="0" max="5" min="5" style="21" width="11.99"/>
    <col collapsed="false" customWidth="true" hidden="false" outlineLevel="0" max="6" min="6" style="21" width="27.99"/>
    <col collapsed="false" customWidth="true" hidden="false" outlineLevel="0" max="26" min="7" style="21" width="14.57"/>
    <col collapsed="false" customWidth="false" hidden="false" outlineLevel="0" max="1024" min="27" style="21" width="14.43"/>
  </cols>
  <sheetData>
    <row r="1" customFormat="false" ht="15.75" hidden="false" customHeight="true" outlineLevel="0" collapsed="false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customFormat="false" ht="15" hidden="false" customHeight="true" outlineLevel="0" collapsed="false">
      <c r="A2" s="23" t="s">
        <v>148</v>
      </c>
      <c r="B2" s="23"/>
      <c r="C2" s="23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customFormat="false" ht="15" hidden="false" customHeight="true" outlineLevel="0" collapsed="false">
      <c r="A3" s="23"/>
      <c r="B3" s="23"/>
      <c r="C3" s="2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customFormat="false" ht="12.75" hidden="false" customHeight="true" outlineLevel="0" collapsed="false">
      <c r="A4" s="24" t="s">
        <v>18</v>
      </c>
      <c r="B4" s="24"/>
      <c r="C4" s="24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customFormat="false" ht="12.75" hidden="false" customHeight="true" outlineLevel="0" collapsed="false">
      <c r="A5" s="25" t="s">
        <v>19</v>
      </c>
      <c r="B5" s="25"/>
      <c r="C5" s="25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customFormat="false" ht="12.75" hidden="false" customHeight="true" outlineLevel="0" collapsed="false">
      <c r="A6" s="26" t="s">
        <v>20</v>
      </c>
      <c r="B6" s="26"/>
      <c r="C6" s="26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customFormat="false" ht="12.75" hidden="false" customHeight="true" outlineLevel="0" collapsed="false">
      <c r="A7" s="27" t="s">
        <v>21</v>
      </c>
      <c r="B7" s="28" t="s">
        <v>22</v>
      </c>
      <c r="C7" s="29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customFormat="false" ht="12.75" hidden="false" customHeight="true" outlineLevel="0" collapsed="false">
      <c r="A8" s="30"/>
      <c r="B8" s="30"/>
      <c r="C8" s="30"/>
      <c r="D8" s="30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customFormat="false" ht="12.75" hidden="false" customHeight="true" outlineLevel="0" collapsed="false">
      <c r="A9" s="30"/>
      <c r="B9" s="31"/>
      <c r="C9" s="30"/>
      <c r="D9" s="30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customFormat="false" ht="12.75" hidden="false" customHeight="true" outlineLevel="0" collapsed="false">
      <c r="A10" s="24" t="s">
        <v>23</v>
      </c>
      <c r="B10" s="24"/>
      <c r="C10" s="24"/>
      <c r="D10" s="30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customFormat="false" ht="12.75" hidden="false" customHeight="true" outlineLevel="0" collapsed="false">
      <c r="A11" s="32" t="s">
        <v>24</v>
      </c>
      <c r="B11" s="33" t="s">
        <v>25</v>
      </c>
      <c r="C11" s="34"/>
      <c r="D11" s="3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customFormat="false" ht="12.75" hidden="false" customHeight="true" outlineLevel="0" collapsed="false">
      <c r="A12" s="35" t="s">
        <v>26</v>
      </c>
      <c r="B12" s="36" t="s">
        <v>27</v>
      </c>
      <c r="C12" s="37"/>
      <c r="D12" s="30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customFormat="false" ht="12.75" hidden="false" customHeight="true" outlineLevel="0" collapsed="false">
      <c r="A13" s="35" t="s">
        <v>28</v>
      </c>
      <c r="B13" s="36" t="s">
        <v>29</v>
      </c>
      <c r="C13" s="38" t="s">
        <v>30</v>
      </c>
      <c r="D13" s="30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customFormat="false" ht="12.75" hidden="false" customHeight="true" outlineLevel="0" collapsed="false">
      <c r="A14" s="39" t="s">
        <v>31</v>
      </c>
      <c r="B14" s="40" t="s">
        <v>32</v>
      </c>
      <c r="C14" s="41" t="s">
        <v>33</v>
      </c>
      <c r="D14" s="30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customFormat="false" ht="12.75" hidden="false" customHeight="true" outlineLevel="0" collapsed="false">
      <c r="A15" s="30"/>
      <c r="B15" s="30"/>
      <c r="C15" s="30"/>
      <c r="D15" s="30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customFormat="false" ht="12.75" hidden="false" customHeight="true" outlineLevel="0" collapsed="false">
      <c r="A16" s="30"/>
      <c r="B16" s="30"/>
      <c r="C16" s="30"/>
      <c r="D16" s="30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customFormat="false" ht="12.75" hidden="false" customHeight="true" outlineLevel="0" collapsed="false">
      <c r="A17" s="24" t="s">
        <v>34</v>
      </c>
      <c r="B17" s="24" t="s">
        <v>35</v>
      </c>
      <c r="C17" s="42" t="s">
        <v>36</v>
      </c>
      <c r="D17" s="30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customFormat="false" ht="12.75" hidden="false" customHeight="true" outlineLevel="0" collapsed="false">
      <c r="A18" s="43" t="s">
        <v>145</v>
      </c>
      <c r="B18" s="44" t="s">
        <v>38</v>
      </c>
      <c r="C18" s="45" t="n">
        <v>1</v>
      </c>
      <c r="D18" s="30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customFormat="false" ht="12.75" hidden="false" customHeight="true" outlineLevel="0" collapsed="false">
      <c r="A19" s="30"/>
      <c r="B19" s="30"/>
      <c r="C19" s="3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customFormat="false" ht="12.75" hidden="false" customHeight="true" outlineLevel="0" collapsed="false">
      <c r="A20" s="30"/>
      <c r="B20" s="46"/>
      <c r="C20" s="3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customFormat="false" ht="12.75" hidden="false" customHeight="true" outlineLevel="0" collapsed="false">
      <c r="A21" s="24" t="s">
        <v>39</v>
      </c>
      <c r="B21" s="24"/>
      <c r="C21" s="24"/>
      <c r="D21" s="30"/>
      <c r="E21" s="30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customFormat="false" ht="40.25" hidden="false" customHeight="false" outlineLevel="0" collapsed="false">
      <c r="A22" s="32" t="n">
        <v>1</v>
      </c>
      <c r="B22" s="47" t="s">
        <v>40</v>
      </c>
      <c r="C22" s="48" t="s">
        <v>149</v>
      </c>
      <c r="D22" s="30"/>
      <c r="E22" s="30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customFormat="false" ht="12.75" hidden="false" customHeight="true" outlineLevel="0" collapsed="false">
      <c r="A23" s="35" t="n">
        <v>2</v>
      </c>
      <c r="B23" s="49" t="s">
        <v>42</v>
      </c>
      <c r="C23" s="50" t="n">
        <v>3845.63</v>
      </c>
      <c r="D23" s="30"/>
      <c r="E23" s="30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customFormat="false" ht="12.75" hidden="false" customHeight="true" outlineLevel="0" collapsed="false">
      <c r="A24" s="35" t="n">
        <v>3</v>
      </c>
      <c r="B24" s="36" t="s">
        <v>43</v>
      </c>
      <c r="C24" s="51" t="n">
        <v>1922.81</v>
      </c>
      <c r="D24" s="30"/>
      <c r="E24" s="30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customFormat="false" ht="12.75" hidden="false" customHeight="true" outlineLevel="0" collapsed="false">
      <c r="A25" s="35" t="n">
        <v>3</v>
      </c>
      <c r="B25" s="36" t="s">
        <v>44</v>
      </c>
      <c r="C25" s="37"/>
      <c r="D25" s="30"/>
      <c r="E25" s="30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customFormat="false" ht="12.75" hidden="false" customHeight="true" outlineLevel="0" collapsed="false">
      <c r="A26" s="39" t="n">
        <v>4</v>
      </c>
      <c r="B26" s="40" t="s">
        <v>45</v>
      </c>
      <c r="C26" s="52"/>
      <c r="D26" s="30"/>
      <c r="E26" s="30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customFormat="false" ht="12.75" hidden="false" customHeight="true" outlineLevel="0" collapsed="false">
      <c r="A27" s="30"/>
      <c r="B27" s="30"/>
      <c r="C27" s="30"/>
      <c r="D27" s="30"/>
      <c r="E27" s="30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customFormat="false" ht="12.75" hidden="false" customHeight="true" outlineLevel="0" collapsed="false">
      <c r="A28" s="22"/>
      <c r="B28" s="53" t="s">
        <v>46</v>
      </c>
      <c r="C28" s="30"/>
      <c r="D28" s="30"/>
      <c r="E28" s="30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customFormat="false" ht="12.75" hidden="false" customHeight="true" outlineLevel="0" collapsed="false">
      <c r="A29" s="46"/>
      <c r="B29" s="30"/>
      <c r="C29" s="30"/>
      <c r="D29" s="30"/>
      <c r="E29" s="30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customFormat="false" ht="12.75" hidden="false" customHeight="true" outlineLevel="0" collapsed="false">
      <c r="A30" s="54" t="s">
        <v>47</v>
      </c>
      <c r="B30" s="54"/>
      <c r="C30" s="55" t="s">
        <v>48</v>
      </c>
      <c r="D30" s="56" t="s">
        <v>49</v>
      </c>
      <c r="E30" s="30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customFormat="false" ht="12.75" hidden="false" customHeight="true" outlineLevel="0" collapsed="false">
      <c r="A31" s="32" t="s">
        <v>24</v>
      </c>
      <c r="B31" s="33" t="s">
        <v>50</v>
      </c>
      <c r="C31" s="57" t="n">
        <v>1</v>
      </c>
      <c r="D31" s="51" t="n">
        <f aca="false">C24</f>
        <v>1922.81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customFormat="false" ht="12.75" hidden="false" customHeight="true" outlineLevel="0" collapsed="false">
      <c r="A32" s="35" t="s">
        <v>26</v>
      </c>
      <c r="B32" s="36" t="s">
        <v>51</v>
      </c>
      <c r="C32" s="58"/>
      <c r="D32" s="59" t="n">
        <v>0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customFormat="false" ht="12.75" hidden="false" customHeight="true" outlineLevel="0" collapsed="false">
      <c r="A33" s="35" t="s">
        <v>28</v>
      </c>
      <c r="B33" s="36" t="s">
        <v>52</v>
      </c>
      <c r="C33" s="58"/>
      <c r="D33" s="59" t="n">
        <v>0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customFormat="false" ht="12.75" hidden="false" customHeight="true" outlineLevel="0" collapsed="false">
      <c r="A34" s="35" t="s">
        <v>31</v>
      </c>
      <c r="B34" s="36" t="s">
        <v>53</v>
      </c>
      <c r="C34" s="58" t="n">
        <v>0.2</v>
      </c>
      <c r="D34" s="59" t="n">
        <f aca="false">((((D31+D32+D33)/100)*C34)*(10*1.1429))</f>
        <v>43.95159098</v>
      </c>
      <c r="E34" s="60"/>
      <c r="F34" s="60"/>
      <c r="G34" s="60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customFormat="false" ht="12.75" hidden="false" customHeight="true" outlineLevel="0" collapsed="false">
      <c r="A35" s="35" t="s">
        <v>54</v>
      </c>
      <c r="B35" s="36" t="s">
        <v>55</v>
      </c>
      <c r="C35" s="58"/>
      <c r="D35" s="59" t="n">
        <v>0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customFormat="false" ht="12.75" hidden="false" customHeight="true" outlineLevel="0" collapsed="false">
      <c r="A36" s="35" t="s">
        <v>56</v>
      </c>
      <c r="B36" s="61" t="s">
        <v>57</v>
      </c>
      <c r="C36" s="58"/>
      <c r="D36" s="59" t="n">
        <v>0</v>
      </c>
      <c r="E36" s="60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customFormat="false" ht="12.75" hidden="false" customHeight="true" outlineLevel="0" collapsed="false">
      <c r="A37" s="62" t="s">
        <v>58</v>
      </c>
      <c r="B37" s="62"/>
      <c r="C37" s="62"/>
      <c r="D37" s="63" t="n">
        <f aca="false">SUM(D31:D36)</f>
        <v>1966.76159098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customFormat="false" ht="12.75" hidden="false" customHeight="true" outlineLevel="0" collapsed="false">
      <c r="A38" s="30"/>
      <c r="B38" s="30"/>
      <c r="C38" s="30"/>
      <c r="D38" s="30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customFormat="false" ht="12.75" hidden="false" customHeight="true" outlineLevel="0" collapsed="false">
      <c r="A39" s="22"/>
      <c r="B39" s="53" t="s">
        <v>59</v>
      </c>
      <c r="C39" s="30"/>
      <c r="D39" s="30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customFormat="false" ht="12.75" hidden="false" customHeight="true" outlineLevel="0" collapsed="false">
      <c r="A40" s="46"/>
      <c r="B40" s="30"/>
      <c r="C40" s="30"/>
      <c r="D40" s="30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customFormat="false" ht="12.75" hidden="false" customHeight="true" outlineLevel="0" collapsed="false">
      <c r="A41" s="62" t="s">
        <v>60</v>
      </c>
      <c r="B41" s="62"/>
      <c r="C41" s="56" t="s">
        <v>48</v>
      </c>
      <c r="D41" s="64" t="s">
        <v>49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customFormat="false" ht="12.75" hidden="false" customHeight="true" outlineLevel="0" collapsed="false">
      <c r="A42" s="32" t="s">
        <v>24</v>
      </c>
      <c r="B42" s="33" t="s">
        <v>61</v>
      </c>
      <c r="C42" s="65" t="n">
        <v>0.0833</v>
      </c>
      <c r="D42" s="66" t="n">
        <f aca="false">C42*$D$37</f>
        <v>163.831240528634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customFormat="false" ht="12.75" hidden="false" customHeight="true" outlineLevel="0" collapsed="false">
      <c r="A43" s="67" t="s">
        <v>26</v>
      </c>
      <c r="B43" s="61" t="s">
        <v>62</v>
      </c>
      <c r="C43" s="68" t="n">
        <v>0.1111</v>
      </c>
      <c r="D43" s="69" t="n">
        <f aca="false">C43*$D$37</f>
        <v>218.507212757878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customFormat="false" ht="12.75" hidden="false" customHeight="true" outlineLevel="0" collapsed="false">
      <c r="A44" s="62" t="s">
        <v>63</v>
      </c>
      <c r="B44" s="62"/>
      <c r="C44" s="70" t="n">
        <f aca="false">C42+C43</f>
        <v>0.1944</v>
      </c>
      <c r="D44" s="71" t="n">
        <f aca="false">ROUND(SUM(D42:D43),2)</f>
        <v>382.34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customFormat="false" ht="12.75" hidden="false" customHeight="true" outlineLevel="0" collapsed="false">
      <c r="A45" s="46"/>
      <c r="B45" s="30"/>
      <c r="C45" s="30"/>
      <c r="D45" s="30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customFormat="false" ht="12.75" hidden="false" customHeight="true" outlineLevel="0" collapsed="false">
      <c r="A46" s="46"/>
      <c r="B46" s="30"/>
      <c r="C46" s="30"/>
      <c r="D46" s="30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customFormat="false" ht="12.75" hidden="false" customHeight="true" outlineLevel="0" collapsed="false">
      <c r="A47" s="62" t="s">
        <v>64</v>
      </c>
      <c r="B47" s="62"/>
      <c r="C47" s="55" t="s">
        <v>48</v>
      </c>
      <c r="D47" s="56" t="s">
        <v>49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customFormat="false" ht="12.75" hidden="false" customHeight="true" outlineLevel="0" collapsed="false">
      <c r="A48" s="32" t="s">
        <v>24</v>
      </c>
      <c r="B48" s="33" t="s">
        <v>65</v>
      </c>
      <c r="C48" s="65" t="n">
        <v>0.2</v>
      </c>
      <c r="D48" s="66" t="n">
        <f aca="false">SUM($D$37,$D$44,$D$95)*C48</f>
        <v>469.820318196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customFormat="false" ht="12.75" hidden="false" customHeight="true" outlineLevel="0" collapsed="false">
      <c r="A49" s="35" t="s">
        <v>26</v>
      </c>
      <c r="B49" s="36" t="s">
        <v>66</v>
      </c>
      <c r="C49" s="72" t="n">
        <v>0.015</v>
      </c>
      <c r="D49" s="66" t="n">
        <f aca="false">SUM($D$37,$D$44,$D$95)*C49</f>
        <v>35.2365238647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customFormat="false" ht="12.75" hidden="false" customHeight="true" outlineLevel="0" collapsed="false">
      <c r="A50" s="35" t="s">
        <v>28</v>
      </c>
      <c r="B50" s="36" t="s">
        <v>67</v>
      </c>
      <c r="C50" s="72" t="n">
        <v>0.01</v>
      </c>
      <c r="D50" s="66" t="n">
        <f aca="false">SUM($D$37,$D$44,$D$95)*C50</f>
        <v>23.4910159098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customFormat="false" ht="12.75" hidden="false" customHeight="true" outlineLevel="0" collapsed="false">
      <c r="A51" s="35" t="s">
        <v>31</v>
      </c>
      <c r="B51" s="36" t="s">
        <v>68</v>
      </c>
      <c r="C51" s="72" t="n">
        <v>0.002</v>
      </c>
      <c r="D51" s="66" t="n">
        <f aca="false">SUM($D$37,$D$44,$D$95)*C51</f>
        <v>4.69820318196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customFormat="false" ht="12.75" hidden="false" customHeight="true" outlineLevel="0" collapsed="false">
      <c r="A52" s="35" t="s">
        <v>54</v>
      </c>
      <c r="B52" s="36" t="s">
        <v>69</v>
      </c>
      <c r="C52" s="72" t="n">
        <v>0.025</v>
      </c>
      <c r="D52" s="66" t="n">
        <f aca="false">SUM($D$37,$D$44,$D$95)*C52</f>
        <v>58.7275397745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customFormat="false" ht="12.75" hidden="false" customHeight="true" outlineLevel="0" collapsed="false">
      <c r="A53" s="35" t="s">
        <v>56</v>
      </c>
      <c r="B53" s="36" t="s">
        <v>70</v>
      </c>
      <c r="C53" s="72" t="n">
        <v>0.08</v>
      </c>
      <c r="D53" s="66" t="n">
        <f aca="false">SUM($D$37,$D$44,$D$95)*C53</f>
        <v>187.9281272784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customFormat="false" ht="12.75" hidden="false" customHeight="true" outlineLevel="0" collapsed="false">
      <c r="A54" s="35" t="s">
        <v>71</v>
      </c>
      <c r="B54" s="36" t="s">
        <v>72</v>
      </c>
      <c r="C54" s="73" t="n">
        <v>0.03</v>
      </c>
      <c r="D54" s="66" t="n">
        <f aca="false">SUM($D$37,$D$44,$D$95)*C54</f>
        <v>70.4730477294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customFormat="false" ht="12.75" hidden="false" customHeight="true" outlineLevel="0" collapsed="false">
      <c r="A55" s="67" t="s">
        <v>73</v>
      </c>
      <c r="B55" s="61" t="s">
        <v>74</v>
      </c>
      <c r="C55" s="74" t="n">
        <v>0.006</v>
      </c>
      <c r="D55" s="66" t="n">
        <f aca="false">SUM($D$37,$D$44,$D$95)*C55</f>
        <v>14.09460954588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customFormat="false" ht="12.75" hidden="false" customHeight="true" outlineLevel="0" collapsed="false">
      <c r="A56" s="62" t="s">
        <v>63</v>
      </c>
      <c r="B56" s="62"/>
      <c r="C56" s="75" t="n">
        <f aca="false">SUM(C48:C55)</f>
        <v>0.368</v>
      </c>
      <c r="D56" s="76" t="n">
        <f aca="false">ROUND(SUM(D48:D55),2)</f>
        <v>864.47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customFormat="false" ht="12.75" hidden="false" customHeight="true" outlineLevel="0" collapsed="false">
      <c r="A57" s="77" t="s">
        <v>75</v>
      </c>
      <c r="B57" s="77"/>
      <c r="C57" s="77"/>
      <c r="D57" s="77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customFormat="false" ht="12.75" hidden="false" customHeight="true" outlineLevel="0" collapsed="false">
      <c r="A58" s="78" t="s">
        <v>76</v>
      </c>
      <c r="B58" s="78"/>
      <c r="C58" s="78"/>
      <c r="D58" s="78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customFormat="false" ht="12.75" hidden="false" customHeight="true" outlineLevel="0" collapsed="false">
      <c r="A59" s="79" t="s">
        <v>77</v>
      </c>
      <c r="B59" s="79"/>
      <c r="C59" s="79"/>
      <c r="D59" s="79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customFormat="false" ht="12.75" hidden="false" customHeight="true" outlineLevel="0" collapsed="false">
      <c r="A60" s="46"/>
      <c r="B60" s="30"/>
      <c r="C60" s="30"/>
      <c r="D60" s="30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customFormat="false" ht="12.75" hidden="false" customHeight="true" outlineLevel="0" collapsed="false">
      <c r="A61" s="62" t="s">
        <v>78</v>
      </c>
      <c r="B61" s="62"/>
      <c r="C61" s="64" t="s">
        <v>79</v>
      </c>
      <c r="D61" s="56" t="s">
        <v>80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customFormat="false" ht="12.75" hidden="false" customHeight="true" outlineLevel="0" collapsed="false">
      <c r="A62" s="32" t="s">
        <v>24</v>
      </c>
      <c r="B62" s="80" t="s">
        <v>81</v>
      </c>
      <c r="C62" s="81" t="n">
        <v>0</v>
      </c>
      <c r="D62" s="69" t="n">
        <f aca="false">IF((22*2*C62-ROUND(D31*0.06,2))&lt;=0,0,(22*2*C62-ROUND(D31*0.06,2)))</f>
        <v>0</v>
      </c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customFormat="false" ht="12.75" hidden="false" customHeight="true" outlineLevel="0" collapsed="false">
      <c r="A63" s="35" t="s">
        <v>26</v>
      </c>
      <c r="B63" s="36" t="s">
        <v>82</v>
      </c>
      <c r="C63" s="82" t="n">
        <v>0</v>
      </c>
      <c r="D63" s="83" t="n">
        <f aca="false">C63*22*99%</f>
        <v>0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customFormat="false" ht="12.75" hidden="false" customHeight="true" outlineLevel="0" collapsed="false">
      <c r="A64" s="35" t="s">
        <v>28</v>
      </c>
      <c r="B64" s="36" t="s">
        <v>83</v>
      </c>
      <c r="C64" s="82" t="n">
        <v>0</v>
      </c>
      <c r="D64" s="83" t="n">
        <v>0</v>
      </c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customFormat="false" ht="12.75" hidden="false" customHeight="true" outlineLevel="0" collapsed="false">
      <c r="A65" s="35" t="s">
        <v>31</v>
      </c>
      <c r="B65" s="36" t="s">
        <v>84</v>
      </c>
      <c r="C65" s="82" t="n">
        <v>0</v>
      </c>
      <c r="D65" s="83" t="n">
        <v>0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customFormat="false" ht="12.75" hidden="false" customHeight="true" outlineLevel="0" collapsed="false">
      <c r="A66" s="35" t="s">
        <v>54</v>
      </c>
      <c r="B66" s="36" t="s">
        <v>85</v>
      </c>
      <c r="C66" s="82" t="n">
        <v>0</v>
      </c>
      <c r="D66" s="83" t="n">
        <v>0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customFormat="false" ht="12.75" hidden="false" customHeight="true" outlineLevel="0" collapsed="false">
      <c r="A67" s="35" t="s">
        <v>56</v>
      </c>
      <c r="B67" s="84" t="s">
        <v>86</v>
      </c>
      <c r="C67" s="82" t="n">
        <v>0</v>
      </c>
      <c r="D67" s="83" t="n">
        <v>0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customFormat="false" ht="12.75" hidden="false" customHeight="true" outlineLevel="0" collapsed="false">
      <c r="A68" s="67" t="s">
        <v>71</v>
      </c>
      <c r="B68" s="84" t="s">
        <v>87</v>
      </c>
      <c r="C68" s="82" t="n">
        <v>0</v>
      </c>
      <c r="D68" s="85" t="n">
        <v>0</v>
      </c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customFormat="false" ht="12.75" hidden="false" customHeight="true" outlineLevel="0" collapsed="false">
      <c r="A69" s="67" t="s">
        <v>73</v>
      </c>
      <c r="B69" s="84" t="s">
        <v>88</v>
      </c>
      <c r="C69" s="82" t="n">
        <v>0</v>
      </c>
      <c r="D69" s="86" t="n">
        <v>0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customFormat="false" ht="12.75" hidden="false" customHeight="true" outlineLevel="0" collapsed="false">
      <c r="A70" s="87" t="s">
        <v>63</v>
      </c>
      <c r="B70" s="87"/>
      <c r="C70" s="87"/>
      <c r="D70" s="71" t="n">
        <f aca="false">SUM(D62:D69)</f>
        <v>0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customFormat="false" ht="12.75" hidden="false" customHeight="true" outlineLevel="0" collapsed="false">
      <c r="A71" s="88"/>
      <c r="B71" s="88"/>
      <c r="C71" s="88"/>
      <c r="D71" s="89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customFormat="false" ht="12.75" hidden="false" customHeight="true" outlineLevel="0" collapsed="false">
      <c r="A72" s="46"/>
      <c r="B72" s="30"/>
      <c r="C72" s="30"/>
      <c r="D72" s="30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customFormat="false" ht="12.75" hidden="false" customHeight="true" outlineLevel="0" collapsed="false">
      <c r="A73" s="30"/>
      <c r="B73" s="90" t="s">
        <v>89</v>
      </c>
      <c r="C73" s="30"/>
      <c r="D73" s="30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customFormat="false" ht="12.75" hidden="false" customHeight="true" outlineLevel="0" collapsed="false">
      <c r="A74" s="30"/>
      <c r="B74" s="30"/>
      <c r="C74" s="30"/>
      <c r="D74" s="30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customFormat="false" ht="12.75" hidden="false" customHeight="true" outlineLevel="0" collapsed="false">
      <c r="A75" s="62" t="s">
        <v>90</v>
      </c>
      <c r="B75" s="62"/>
      <c r="C75" s="56" t="s">
        <v>49</v>
      </c>
      <c r="D75" s="30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customFormat="false" ht="12.75" hidden="false" customHeight="true" outlineLevel="0" collapsed="false">
      <c r="A76" s="32" t="s">
        <v>91</v>
      </c>
      <c r="B76" s="33" t="s">
        <v>92</v>
      </c>
      <c r="C76" s="69" t="n">
        <f aca="false">D44</f>
        <v>382.34</v>
      </c>
      <c r="D76" s="30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customFormat="false" ht="12.75" hidden="false" customHeight="true" outlineLevel="0" collapsed="false">
      <c r="A77" s="35" t="s">
        <v>93</v>
      </c>
      <c r="B77" s="36" t="s">
        <v>94</v>
      </c>
      <c r="C77" s="83" t="n">
        <f aca="false">D56</f>
        <v>864.47</v>
      </c>
      <c r="D77" s="30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customFormat="false" ht="12.75" hidden="false" customHeight="true" outlineLevel="0" collapsed="false">
      <c r="A78" s="67" t="s">
        <v>95</v>
      </c>
      <c r="B78" s="61" t="s">
        <v>96</v>
      </c>
      <c r="C78" s="85" t="n">
        <f aca="false">D70</f>
        <v>0</v>
      </c>
      <c r="D78" s="30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customFormat="false" ht="12.75" hidden="false" customHeight="true" outlineLevel="0" collapsed="false">
      <c r="A79" s="62" t="s">
        <v>63</v>
      </c>
      <c r="B79" s="62"/>
      <c r="C79" s="76" t="n">
        <f aca="false">ROUND(SUM(C76:C78),2)</f>
        <v>1246.81</v>
      </c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customFormat="false" ht="12.75" hidden="false" customHeight="true" outlineLevel="0" collapsed="false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customFormat="false" ht="12.75" hidden="false" customHeight="true" outlineLevel="0" collapsed="false">
      <c r="A81" s="22"/>
      <c r="B81" s="53" t="s">
        <v>97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customFormat="false" ht="12.75" hidden="false" customHeight="true" outlineLevel="0" collapsed="false">
      <c r="A82" s="22"/>
      <c r="B82" s="22"/>
      <c r="C82" s="22"/>
      <c r="D82" s="91" t="n">
        <f aca="false">C90*D37</f>
        <v>140.793381956531</v>
      </c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customFormat="false" ht="12.75" hidden="false" customHeight="true" outlineLevel="0" collapsed="false">
      <c r="A83" s="54" t="s">
        <v>97</v>
      </c>
      <c r="B83" s="54"/>
      <c r="C83" s="56" t="s">
        <v>48</v>
      </c>
      <c r="D83" s="64" t="s">
        <v>49</v>
      </c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customFormat="false" ht="12.75" hidden="false" customHeight="true" outlineLevel="0" collapsed="false">
      <c r="A84" s="32" t="s">
        <v>24</v>
      </c>
      <c r="B84" s="33" t="s">
        <v>98</v>
      </c>
      <c r="C84" s="65" t="n">
        <f aca="false">0.05*(1/12)</f>
        <v>0.00416666666666667</v>
      </c>
      <c r="D84" s="66" t="n">
        <f aca="false">C84*($D$37+$D$44)</f>
        <v>9.78792329575</v>
      </c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customFormat="false" ht="12.75" hidden="false" customHeight="true" outlineLevel="0" collapsed="false">
      <c r="A85" s="35" t="s">
        <v>26</v>
      </c>
      <c r="B85" s="36" t="s">
        <v>99</v>
      </c>
      <c r="C85" s="72" t="n">
        <f aca="false">($C$53*C84)</f>
        <v>0.000333333333333333</v>
      </c>
      <c r="D85" s="66" t="n">
        <f aca="false">C85*($D$37+$D$44)</f>
        <v>0.78303386366</v>
      </c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customFormat="false" ht="12.75" hidden="false" customHeight="true" outlineLevel="0" collapsed="false">
      <c r="A86" s="35" t="s">
        <v>28</v>
      </c>
      <c r="B86" s="36" t="s">
        <v>100</v>
      </c>
      <c r="C86" s="72" t="n">
        <v>0.02</v>
      </c>
      <c r="D86" s="66" t="n">
        <f aca="false">C86*($D$37+$D$44)</f>
        <v>46.9820318196</v>
      </c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customFormat="false" ht="12.75" hidden="false" customHeight="true" outlineLevel="0" collapsed="false">
      <c r="A87" s="35" t="s">
        <v>31</v>
      </c>
      <c r="B87" s="36" t="s">
        <v>101</v>
      </c>
      <c r="C87" s="72" t="n">
        <v>0.0198</v>
      </c>
      <c r="D87" s="66" t="n">
        <f aca="false">C87*($D$37+$D$44)</f>
        <v>46.512211501404</v>
      </c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customFormat="false" ht="12.75" hidden="false" customHeight="true" outlineLevel="0" collapsed="false">
      <c r="A88" s="35" t="s">
        <v>54</v>
      </c>
      <c r="B88" s="36" t="s">
        <v>102</v>
      </c>
      <c r="C88" s="72" t="n">
        <f aca="false">($C$56*C87)</f>
        <v>0.0072864</v>
      </c>
      <c r="D88" s="66" t="n">
        <f aca="false">C88*($D$37+$D$44)</f>
        <v>17.1164938325167</v>
      </c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customFormat="false" ht="12.75" hidden="false" customHeight="true" outlineLevel="0" collapsed="false">
      <c r="A89" s="67" t="s">
        <v>56</v>
      </c>
      <c r="B89" s="61" t="s">
        <v>103</v>
      </c>
      <c r="C89" s="74" t="n">
        <v>0.02</v>
      </c>
      <c r="D89" s="66" t="n">
        <f aca="false">C89*($D$37+$D$44)</f>
        <v>46.9820318196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customFormat="false" ht="12.75" hidden="false" customHeight="true" outlineLevel="0" collapsed="false">
      <c r="A90" s="62" t="s">
        <v>63</v>
      </c>
      <c r="B90" s="62"/>
      <c r="C90" s="75" t="n">
        <f aca="false">SUM(C84:C89)</f>
        <v>0.0715864</v>
      </c>
      <c r="D90" s="92" t="n">
        <f aca="false">SUM(D84:D89)</f>
        <v>168.163726132531</v>
      </c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customFormat="false" ht="12.75" hidden="false" customHeight="true" outlineLevel="0" collapsed="false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customFormat="false" ht="12.75" hidden="false" customHeight="true" outlineLevel="0" collapsed="false">
      <c r="A92" s="22"/>
      <c r="B92" s="53" t="s">
        <v>104</v>
      </c>
      <c r="C92" s="30"/>
      <c r="D92" s="30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customFormat="false" ht="12.75" hidden="false" customHeight="true" outlineLevel="0" collapsed="false">
      <c r="A93" s="46"/>
      <c r="B93" s="30"/>
      <c r="C93" s="30"/>
      <c r="D93" s="30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customFormat="false" ht="12.75" hidden="false" customHeight="true" outlineLevel="0" collapsed="false">
      <c r="A94" s="62" t="s">
        <v>105</v>
      </c>
      <c r="B94" s="62"/>
      <c r="C94" s="55" t="s">
        <v>48</v>
      </c>
      <c r="D94" s="56" t="s">
        <v>49</v>
      </c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customFormat="false" ht="12.75" hidden="false" customHeight="true" outlineLevel="0" collapsed="false">
      <c r="A95" s="32" t="s">
        <v>24</v>
      </c>
      <c r="B95" s="93" t="s">
        <v>106</v>
      </c>
      <c r="C95" s="65" t="n">
        <v>0</v>
      </c>
      <c r="D95" s="66" t="n">
        <f aca="false">C95*$D$37</f>
        <v>0</v>
      </c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customFormat="false" ht="12.75" hidden="false" customHeight="true" outlineLevel="0" collapsed="false">
      <c r="A96" s="35" t="s">
        <v>26</v>
      </c>
      <c r="B96" s="94" t="s">
        <v>107</v>
      </c>
      <c r="C96" s="72" t="n">
        <v>0.0167</v>
      </c>
      <c r="D96" s="66" t="n">
        <f aca="false">C96*$D$37</f>
        <v>32.844918569366</v>
      </c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customFormat="false" ht="12.75" hidden="false" customHeight="true" outlineLevel="0" collapsed="false">
      <c r="A97" s="35" t="s">
        <v>28</v>
      </c>
      <c r="B97" s="94" t="s">
        <v>108</v>
      </c>
      <c r="C97" s="72" t="n">
        <f aca="false">(5/365)*1.5%</f>
        <v>0.000205479452054794</v>
      </c>
      <c r="D97" s="66" t="n">
        <f aca="false">C97*$D$37</f>
        <v>0.404129094036986</v>
      </c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customFormat="false" ht="12.75" hidden="false" customHeight="true" outlineLevel="0" collapsed="false">
      <c r="A98" s="35" t="s">
        <v>31</v>
      </c>
      <c r="B98" s="94" t="s">
        <v>109</v>
      </c>
      <c r="C98" s="72" t="n">
        <v>0.0003</v>
      </c>
      <c r="D98" s="66" t="n">
        <f aca="false">C98*$D$37</f>
        <v>0.590028477294</v>
      </c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customFormat="false" ht="12.75" hidden="false" customHeight="true" outlineLevel="0" collapsed="false">
      <c r="A99" s="35" t="s">
        <v>54</v>
      </c>
      <c r="B99" s="94" t="s">
        <v>110</v>
      </c>
      <c r="C99" s="72" t="n">
        <f aca="false">(1/12)*2.5%*(4/12)</f>
        <v>0.000694444444444444</v>
      </c>
      <c r="D99" s="66" t="n">
        <f aca="false">C99*$D$37</f>
        <v>1.36580666040278</v>
      </c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customFormat="false" ht="12.75" hidden="false" customHeight="true" outlineLevel="0" collapsed="false">
      <c r="A100" s="35" t="s">
        <v>56</v>
      </c>
      <c r="B100" s="94" t="s">
        <v>111</v>
      </c>
      <c r="C100" s="72" t="n">
        <v>0</v>
      </c>
      <c r="D100" s="66" t="n">
        <f aca="false">C100*$D$37</f>
        <v>0</v>
      </c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customFormat="false" ht="12.75" hidden="false" customHeight="true" outlineLevel="0" collapsed="false">
      <c r="A101" s="62" t="s">
        <v>63</v>
      </c>
      <c r="B101" s="62"/>
      <c r="C101" s="75" t="n">
        <f aca="false">SUM(C95:C100)</f>
        <v>0.0178999238964992</v>
      </c>
      <c r="D101" s="92" t="n">
        <f aca="false">SUM(D95:D100)</f>
        <v>35.2048828010998</v>
      </c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customFormat="false" ht="12.75" hidden="false" customHeight="true" outlineLevel="0" collapsed="false">
      <c r="A102" s="95" t="s">
        <v>112</v>
      </c>
      <c r="B102" s="95"/>
      <c r="C102" s="95"/>
      <c r="D102" s="95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customFormat="false" ht="12.75" hidden="false" customHeight="true" outlineLevel="0" collapsed="false">
      <c r="A103" s="95"/>
      <c r="B103" s="95"/>
      <c r="C103" s="95"/>
      <c r="D103" s="95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customFormat="false" ht="12.75" hidden="false" customHeight="true" outlineLevel="0" collapsed="false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customFormat="false" ht="12.75" hidden="false" customHeight="true" outlineLevel="0" collapsed="false">
      <c r="A105" s="62" t="s">
        <v>113</v>
      </c>
      <c r="B105" s="62"/>
      <c r="C105" s="55" t="s">
        <v>48</v>
      </c>
      <c r="D105" s="56" t="s">
        <v>49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customFormat="false" ht="12.75" hidden="false" customHeight="true" outlineLevel="0" collapsed="false">
      <c r="A106" s="96" t="s">
        <v>24</v>
      </c>
      <c r="B106" s="97" t="s">
        <v>114</v>
      </c>
      <c r="C106" s="98" t="n">
        <v>0</v>
      </c>
      <c r="D106" s="99" t="n">
        <f aca="false">C106*$D$37</f>
        <v>0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customFormat="false" ht="12.75" hidden="false" customHeight="true" outlineLevel="0" collapsed="false">
      <c r="A107" s="62" t="s">
        <v>63</v>
      </c>
      <c r="B107" s="62"/>
      <c r="C107" s="75" t="n">
        <f aca="false">SUM(C106)</f>
        <v>0</v>
      </c>
      <c r="D107" s="92" t="n">
        <f aca="false">SUM(D106)</f>
        <v>0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customFormat="false" ht="12.75" hidden="false" customHeight="true" outlineLevel="0" collapsed="false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customFormat="false" ht="12.75" hidden="false" customHeight="true" outlineLevel="0" collapsed="false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customFormat="false" ht="12.75" hidden="false" customHeight="true" outlineLevel="0" collapsed="false">
      <c r="A110" s="30"/>
      <c r="B110" s="90" t="s">
        <v>115</v>
      </c>
      <c r="C110" s="30"/>
      <c r="D110" s="30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customFormat="false" ht="12.75" hidden="false" customHeight="true" outlineLevel="0" collapsed="false">
      <c r="A111" s="30"/>
      <c r="B111" s="30"/>
      <c r="C111" s="30"/>
      <c r="D111" s="30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customFormat="false" ht="12.75" hidden="false" customHeight="true" outlineLevel="0" collapsed="false">
      <c r="A112" s="62" t="s">
        <v>116</v>
      </c>
      <c r="B112" s="62"/>
      <c r="C112" s="56" t="s">
        <v>49</v>
      </c>
      <c r="D112" s="30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customFormat="false" ht="12.75" hidden="false" customHeight="true" outlineLevel="0" collapsed="false">
      <c r="A113" s="32" t="s">
        <v>117</v>
      </c>
      <c r="B113" s="33" t="s">
        <v>118</v>
      </c>
      <c r="C113" s="69" t="n">
        <f aca="false">D101</f>
        <v>35.2048828010998</v>
      </c>
      <c r="D113" s="30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customFormat="false" ht="12.75" hidden="false" customHeight="true" outlineLevel="0" collapsed="false">
      <c r="A114" s="67" t="s">
        <v>119</v>
      </c>
      <c r="B114" s="61" t="s">
        <v>120</v>
      </c>
      <c r="C114" s="85" t="n">
        <f aca="false">D107</f>
        <v>0</v>
      </c>
      <c r="D114" s="30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customFormat="false" ht="12.75" hidden="false" customHeight="true" outlineLevel="0" collapsed="false">
      <c r="A115" s="62" t="s">
        <v>63</v>
      </c>
      <c r="B115" s="62"/>
      <c r="C115" s="76" t="n">
        <f aca="false">SUM(C113:C114)</f>
        <v>35.2048828010998</v>
      </c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customFormat="false" ht="12.75" hidden="false" customHeight="true" outlineLevel="0" collapsed="false">
      <c r="A116" s="30"/>
      <c r="B116" s="30"/>
      <c r="C116" s="30"/>
      <c r="D116" s="30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customFormat="false" ht="12.75" hidden="false" customHeight="true" outlineLevel="0" collapsed="false">
      <c r="A117" s="46"/>
      <c r="B117" s="53" t="s">
        <v>121</v>
      </c>
      <c r="C117" s="30"/>
      <c r="D117" s="30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customFormat="false" ht="12.75" hidden="false" customHeight="true" outlineLevel="0" collapsed="false">
      <c r="A118" s="46"/>
      <c r="B118" s="30"/>
      <c r="C118" s="30"/>
      <c r="D118" s="30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customFormat="false" ht="12.75" hidden="false" customHeight="true" outlineLevel="0" collapsed="false">
      <c r="A119" s="62" t="s">
        <v>122</v>
      </c>
      <c r="B119" s="62"/>
      <c r="C119" s="56" t="s">
        <v>49</v>
      </c>
      <c r="D119" s="30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customFormat="false" ht="12.75" hidden="false" customHeight="true" outlineLevel="0" collapsed="false">
      <c r="A120" s="32" t="s">
        <v>24</v>
      </c>
      <c r="B120" s="61" t="s">
        <v>123</v>
      </c>
      <c r="C120" s="100" t="n">
        <f aca="false">'Tabela de EPI''S'!D10</f>
        <v>0</v>
      </c>
      <c r="D120" s="30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customFormat="false" ht="12.75" hidden="false" customHeight="true" outlineLevel="0" collapsed="false">
      <c r="A121" s="32" t="s">
        <v>26</v>
      </c>
      <c r="B121" s="61" t="s">
        <v>124</v>
      </c>
      <c r="C121" s="100" t="n">
        <f aca="false">'Tabela de Uniformes'!D6</f>
        <v>0</v>
      </c>
      <c r="D121" s="30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customFormat="false" ht="12.75" hidden="false" customHeight="true" outlineLevel="0" collapsed="false">
      <c r="A122" s="62" t="s">
        <v>63</v>
      </c>
      <c r="B122" s="62"/>
      <c r="C122" s="71" t="n">
        <f aca="false">SUM(C120:C121)</f>
        <v>0</v>
      </c>
      <c r="D122" s="30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customFormat="false" ht="15" hidden="false" customHeight="true" outlineLevel="0" collapsed="false">
      <c r="A123" s="101"/>
      <c r="B123" s="30"/>
      <c r="C123" s="30"/>
      <c r="D123" s="30"/>
      <c r="E123" s="60"/>
      <c r="F123" s="10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customFormat="false" ht="12.75" hidden="false" customHeight="true" outlineLevel="0" collapsed="false">
      <c r="A124" s="46"/>
      <c r="B124" s="53" t="s">
        <v>125</v>
      </c>
      <c r="C124" s="30"/>
      <c r="D124" s="30"/>
      <c r="E124" s="60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customFormat="false" ht="12.75" hidden="false" customHeight="true" outlineLevel="0" collapsed="false">
      <c r="A125" s="46"/>
      <c r="B125" s="30"/>
      <c r="C125" s="30"/>
      <c r="D125" s="30"/>
      <c r="E125" s="60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customFormat="false" ht="12.75" hidden="false" customHeight="true" outlineLevel="0" collapsed="false">
      <c r="A126" s="62" t="s">
        <v>126</v>
      </c>
      <c r="B126" s="62"/>
      <c r="C126" s="56" t="s">
        <v>48</v>
      </c>
      <c r="D126" s="56" t="s">
        <v>49</v>
      </c>
      <c r="E126" s="60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customFormat="false" ht="15" hidden="false" customHeight="true" outlineLevel="0" collapsed="false">
      <c r="A127" s="32" t="s">
        <v>24</v>
      </c>
      <c r="B127" s="33" t="s">
        <v>127</v>
      </c>
      <c r="C127" s="103"/>
      <c r="D127" s="104" t="n">
        <f aca="false">C127*$C$148</f>
        <v>0</v>
      </c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customFormat="false" ht="12.75" hidden="false" customHeight="true" outlineLevel="0" collapsed="false">
      <c r="A128" s="35" t="s">
        <v>26</v>
      </c>
      <c r="B128" s="36" t="s">
        <v>128</v>
      </c>
      <c r="C128" s="73"/>
      <c r="D128" s="105" t="n">
        <f aca="false">C128*($D$127+$C$148)</f>
        <v>0</v>
      </c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customFormat="false" ht="12.75" hidden="false" customHeight="true" outlineLevel="0" collapsed="false">
      <c r="A129" s="35" t="s">
        <v>28</v>
      </c>
      <c r="B129" s="106" t="s">
        <v>129</v>
      </c>
      <c r="C129" s="106"/>
      <c r="D129" s="107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customFormat="false" ht="12.75" hidden="false" customHeight="true" outlineLevel="0" collapsed="false">
      <c r="A130" s="35"/>
      <c r="B130" s="36" t="s">
        <v>130</v>
      </c>
      <c r="C130" s="72" t="n">
        <v>0.0065</v>
      </c>
      <c r="D130" s="105" t="n">
        <f aca="false">(($C$148+$D$127+$D$128)/(1-$C$135))*C130</f>
        <v>23.051490710367</v>
      </c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customFormat="false" ht="12.75" hidden="false" customHeight="true" outlineLevel="0" collapsed="false">
      <c r="A131" s="35"/>
      <c r="B131" s="36" t="s">
        <v>131</v>
      </c>
      <c r="C131" s="72" t="n">
        <v>0.03</v>
      </c>
      <c r="D131" s="105" t="n">
        <f aca="false">(($C$148+$D$127+$D$128)/(1-$C$135))*C131</f>
        <v>106.391495586309</v>
      </c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customFormat="false" ht="12.75" hidden="false" customHeight="true" outlineLevel="0" collapsed="false">
      <c r="A132" s="35"/>
      <c r="B132" s="106" t="s">
        <v>132</v>
      </c>
      <c r="C132" s="108"/>
      <c r="D132" s="109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customFormat="false" ht="12.75" hidden="false" customHeight="true" outlineLevel="0" collapsed="false">
      <c r="A133" s="35"/>
      <c r="B133" s="106" t="s">
        <v>133</v>
      </c>
      <c r="C133" s="108"/>
      <c r="D133" s="109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customFormat="false" ht="12.75" hidden="false" customHeight="true" outlineLevel="0" collapsed="false">
      <c r="A134" s="35"/>
      <c r="B134" s="36" t="s">
        <v>134</v>
      </c>
      <c r="C134" s="73"/>
      <c r="D134" s="105" t="n">
        <f aca="false">((C$148+D$127+D$128)/(1-$C$135))*C134</f>
        <v>0</v>
      </c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customFormat="false" ht="12.75" hidden="false" customHeight="true" outlineLevel="0" collapsed="false">
      <c r="A135" s="35"/>
      <c r="B135" s="61" t="s">
        <v>135</v>
      </c>
      <c r="C135" s="68" t="n">
        <f aca="false">SUM(C130:C134)</f>
        <v>0.0365</v>
      </c>
      <c r="D135" s="110" t="n">
        <f aca="false">SUM(D134+D131+D130)</f>
        <v>129.442986296676</v>
      </c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customFormat="false" ht="12.75" hidden="false" customHeight="true" outlineLevel="0" collapsed="false">
      <c r="A136" s="111" t="s">
        <v>63</v>
      </c>
      <c r="B136" s="112"/>
      <c r="C136" s="75" t="n">
        <f aca="false">SUM(C127,C128,C135)</f>
        <v>0.0365</v>
      </c>
      <c r="D136" s="76" t="n">
        <f aca="false">D135+D128+D127</f>
        <v>129.442986296676</v>
      </c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customFormat="false" ht="12.75" hidden="false" customHeight="true" outlineLevel="0" collapsed="false">
      <c r="A137" s="113"/>
      <c r="B137" s="113"/>
      <c r="C137" s="114"/>
      <c r="D137" s="115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customFormat="false" ht="12.75" hidden="false" customHeight="true" outlineLevel="0" collapsed="false">
      <c r="A138" s="116"/>
      <c r="B138" s="116"/>
      <c r="C138" s="116"/>
      <c r="D138" s="116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customFormat="false" ht="12.75" hidden="false" customHeight="true" outlineLevel="0" collapsed="false">
      <c r="A139" s="101"/>
      <c r="B139" s="101"/>
      <c r="C139" s="30"/>
      <c r="D139" s="30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customFormat="false" ht="12.75" hidden="false" customHeight="true" outlineLevel="0" collapsed="false">
      <c r="A140" s="101"/>
      <c r="B140" s="53" t="s">
        <v>136</v>
      </c>
      <c r="C140" s="30"/>
      <c r="D140" s="30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customFormat="false" ht="12.75" hidden="false" customHeight="true" outlineLevel="0" collapsed="false">
      <c r="A141" s="46"/>
      <c r="B141" s="30"/>
      <c r="C141" s="30"/>
      <c r="D141" s="30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customFormat="false" ht="12.75" hidden="false" customHeight="true" outlineLevel="0" collapsed="false">
      <c r="A142" s="111" t="s">
        <v>137</v>
      </c>
      <c r="B142" s="112"/>
      <c r="C142" s="56" t="s">
        <v>49</v>
      </c>
      <c r="D142" s="30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customFormat="false" ht="12.75" hidden="false" customHeight="true" outlineLevel="0" collapsed="false">
      <c r="A143" s="32" t="s">
        <v>24</v>
      </c>
      <c r="B143" s="33" t="s">
        <v>46</v>
      </c>
      <c r="C143" s="51" t="n">
        <f aca="false">D37</f>
        <v>1966.76159098</v>
      </c>
      <c r="D143" s="117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customFormat="false" ht="12.75" hidden="false" customHeight="true" outlineLevel="0" collapsed="false">
      <c r="A144" s="35" t="s">
        <v>26</v>
      </c>
      <c r="B144" s="36" t="s">
        <v>59</v>
      </c>
      <c r="C144" s="59" t="n">
        <f aca="false">C79</f>
        <v>1246.81</v>
      </c>
      <c r="D144" s="117"/>
      <c r="E144" s="91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customFormat="false" ht="12.75" hidden="false" customHeight="true" outlineLevel="0" collapsed="false">
      <c r="A145" s="35" t="s">
        <v>28</v>
      </c>
      <c r="B145" s="36" t="s">
        <v>97</v>
      </c>
      <c r="C145" s="59" t="n">
        <f aca="false">D90</f>
        <v>168.163726132531</v>
      </c>
      <c r="D145" s="117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customFormat="false" ht="12.75" hidden="false" customHeight="true" outlineLevel="0" collapsed="false">
      <c r="A146" s="35" t="s">
        <v>31</v>
      </c>
      <c r="B146" s="36" t="s">
        <v>104</v>
      </c>
      <c r="C146" s="59" t="n">
        <f aca="false">C115</f>
        <v>35.2048828010998</v>
      </c>
      <c r="D146" s="117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customFormat="false" ht="15" hidden="false" customHeight="false" outlineLevel="0" collapsed="false">
      <c r="A147" s="35" t="s">
        <v>54</v>
      </c>
      <c r="B147" s="36" t="s">
        <v>138</v>
      </c>
      <c r="C147" s="59" t="n">
        <f aca="false">C122</f>
        <v>0</v>
      </c>
      <c r="D147" s="118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customFormat="false" ht="15" hidden="false" customHeight="false" outlineLevel="0" collapsed="false">
      <c r="A148" s="119"/>
      <c r="B148" s="120" t="s">
        <v>139</v>
      </c>
      <c r="C148" s="59" t="n">
        <f aca="false">SUM(C143:C147)</f>
        <v>3416.94019991363</v>
      </c>
      <c r="D148" s="118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customFormat="false" ht="12.75" hidden="false" customHeight="true" outlineLevel="0" collapsed="false">
      <c r="A149" s="67" t="s">
        <v>54</v>
      </c>
      <c r="B149" s="61" t="s">
        <v>140</v>
      </c>
      <c r="C149" s="110" t="n">
        <f aca="false">D136</f>
        <v>129.442986296676</v>
      </c>
      <c r="D149" s="118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customFormat="false" ht="12.75" hidden="false" customHeight="true" outlineLevel="0" collapsed="false">
      <c r="A150" s="111" t="s">
        <v>141</v>
      </c>
      <c r="B150" s="112"/>
      <c r="C150" s="76" t="n">
        <f aca="false">C148+C149</f>
        <v>3546.38318621031</v>
      </c>
      <c r="D150" s="118" t="n">
        <f aca="false">C150*19*12</f>
        <v>808575.36645595</v>
      </c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customFormat="false" ht="12.75" hidden="false" customHeight="true" outlineLevel="0" collapsed="false">
      <c r="A151" s="111" t="s">
        <v>142</v>
      </c>
      <c r="B151" s="112"/>
      <c r="C151" s="76" t="n">
        <f aca="false">C150*C18</f>
        <v>3546.38318621031</v>
      </c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customFormat="false" ht="12.75" hidden="false" customHeight="true" outlineLevel="0" collapsed="false">
      <c r="A152" s="111" t="s">
        <v>143</v>
      </c>
      <c r="B152" s="112"/>
      <c r="C152" s="76" t="n">
        <f aca="false">C151*12</f>
        <v>42556.5982345237</v>
      </c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customFormat="false" ht="12.75" hidden="false" customHeight="true" outlineLevel="0" collapsed="false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customFormat="false" ht="12.75" hidden="false" customHeight="true" outlineLevel="0" collapsed="false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customFormat="false" ht="12.75" hidden="false" customHeight="true" outlineLevel="0" collapsed="false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customFormat="false" ht="12.75" hidden="false" customHeight="true" outlineLevel="0" collapsed="false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customFormat="false" ht="12.75" hidden="false" customHeight="true" outlineLevel="0" collapsed="false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customFormat="false" ht="12.75" hidden="false" customHeight="true" outlineLevel="0" collapsed="false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customFormat="false" ht="12.75" hidden="false" customHeight="true" outlineLevel="0" collapsed="false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customFormat="false" ht="12.75" hidden="false" customHeight="true" outlineLevel="0" collapsed="false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customFormat="false" ht="12.75" hidden="false" customHeight="true" outlineLevel="0" collapsed="false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customFormat="false" ht="12.75" hidden="false" customHeight="true" outlineLevel="0" collapsed="false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customFormat="false" ht="12.75" hidden="false" customHeight="true" outlineLevel="0" collapsed="false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customFormat="false" ht="12.75" hidden="false" customHeight="true" outlineLevel="0" collapsed="false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customFormat="false" ht="12.75" hidden="false" customHeight="true" outlineLevel="0" collapsed="false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customFormat="false" ht="12.75" hidden="false" customHeight="true" outlineLevel="0" collapsed="false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customFormat="false" ht="12.75" hidden="false" customHeight="true" outlineLevel="0" collapsed="false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customFormat="false" ht="12.75" hidden="false" customHeight="true" outlineLevel="0" collapsed="false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customFormat="false" ht="12.75" hidden="false" customHeight="true" outlineLevel="0" collapsed="false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customFormat="false" ht="12.75" hidden="false" customHeight="true" outlineLevel="0" collapsed="false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customFormat="false" ht="12.75" hidden="false" customHeight="true" outlineLevel="0" collapsed="false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customFormat="false" ht="12.75" hidden="false" customHeight="true" outlineLevel="0" collapsed="false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customFormat="false" ht="12.75" hidden="false" customHeight="true" outlineLevel="0" collapsed="false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customFormat="false" ht="12.75" hidden="false" customHeight="true" outlineLevel="0" collapsed="false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customFormat="false" ht="12.75" hidden="false" customHeight="true" outlineLevel="0" collapsed="false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customFormat="false" ht="12.75" hidden="false" customHeight="true" outlineLevel="0" collapsed="false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customFormat="false" ht="12.75" hidden="false" customHeight="true" outlineLevel="0" collapsed="false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customFormat="false" ht="12.75" hidden="false" customHeight="true" outlineLevel="0" collapsed="false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customFormat="false" ht="12.75" hidden="false" customHeight="true" outlineLevel="0" collapsed="false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customFormat="false" ht="12.75" hidden="false" customHeight="true" outlineLevel="0" collapsed="false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customFormat="false" ht="12.75" hidden="false" customHeight="true" outlineLevel="0" collapsed="false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customFormat="false" ht="12.75" hidden="false" customHeight="true" outlineLevel="0" collapsed="false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customFormat="false" ht="12.75" hidden="false" customHeight="true" outlineLevel="0" collapsed="false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customFormat="false" ht="12.75" hidden="false" customHeight="true" outlineLevel="0" collapsed="false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customFormat="false" ht="12.75" hidden="false" customHeight="true" outlineLevel="0" collapsed="false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customFormat="false" ht="12.75" hidden="false" customHeight="true" outlineLevel="0" collapsed="false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customFormat="false" ht="12.75" hidden="false" customHeight="true" outlineLevel="0" collapsed="false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customFormat="false" ht="12.75" hidden="false" customHeight="true" outlineLevel="0" collapsed="false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customFormat="false" ht="12.75" hidden="false" customHeight="true" outlineLevel="0" collapsed="false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customFormat="false" ht="12.75" hidden="false" customHeight="true" outlineLevel="0" collapsed="false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customFormat="false" ht="12.75" hidden="false" customHeight="true" outlineLevel="0" collapsed="false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customFormat="false" ht="12.75" hidden="false" customHeight="true" outlineLevel="0" collapsed="false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customFormat="false" ht="12.75" hidden="false" customHeight="true" outlineLevel="0" collapsed="false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customFormat="false" ht="12.75" hidden="false" customHeight="true" outlineLevel="0" collapsed="false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customFormat="false" ht="12.75" hidden="false" customHeight="true" outlineLevel="0" collapsed="false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customFormat="false" ht="12.75" hidden="false" customHeight="true" outlineLevel="0" collapsed="false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customFormat="false" ht="12.75" hidden="false" customHeight="true" outlineLevel="0" collapsed="false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customFormat="false" ht="12.75" hidden="false" customHeight="true" outlineLevel="0" collapsed="false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customFormat="false" ht="12.75" hidden="false" customHeight="true" outlineLevel="0" collapsed="false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customFormat="false" ht="12.75" hidden="false" customHeight="true" outlineLevel="0" collapsed="false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customFormat="false" ht="12.75" hidden="false" customHeight="true" outlineLevel="0" collapsed="false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customFormat="false" ht="12.75" hidden="false" customHeight="true" outlineLevel="0" collapsed="false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customFormat="false" ht="12.75" hidden="false" customHeight="true" outlineLevel="0" collapsed="false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customFormat="false" ht="12.75" hidden="false" customHeight="true" outlineLevel="0" collapsed="false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customFormat="false" ht="12.75" hidden="false" customHeight="true" outlineLevel="0" collapsed="false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customFormat="false" ht="12.75" hidden="false" customHeight="true" outlineLevel="0" collapsed="false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customFormat="false" ht="12.75" hidden="false" customHeight="true" outlineLevel="0" collapsed="false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customFormat="false" ht="12.75" hidden="false" customHeight="true" outlineLevel="0" collapsed="false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customFormat="false" ht="12.75" hidden="false" customHeight="true" outlineLevel="0" collapsed="false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customFormat="false" ht="12.75" hidden="false" customHeight="true" outlineLevel="0" collapsed="false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customFormat="false" ht="12.75" hidden="false" customHeight="true" outlineLevel="0" collapsed="false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customFormat="false" ht="12.75" hidden="false" customHeight="true" outlineLevel="0" collapsed="false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customFormat="false" ht="12.75" hidden="false" customHeight="true" outlineLevel="0" collapsed="false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customFormat="false" ht="12.75" hidden="false" customHeight="true" outlineLevel="0" collapsed="false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customFormat="false" ht="12.75" hidden="false" customHeight="true" outlineLevel="0" collapsed="false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customFormat="false" ht="12.75" hidden="false" customHeight="true" outlineLevel="0" collapsed="false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customFormat="false" ht="12.75" hidden="false" customHeight="true" outlineLevel="0" collapsed="false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customFormat="false" ht="12.75" hidden="false" customHeight="true" outlineLevel="0" collapsed="false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customFormat="false" ht="12.75" hidden="false" customHeight="true" outlineLevel="0" collapsed="false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customFormat="false" ht="12.75" hidden="false" customHeight="true" outlineLevel="0" collapsed="false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customFormat="false" ht="12.75" hidden="false" customHeight="true" outlineLevel="0" collapsed="false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customFormat="false" ht="12.75" hidden="false" customHeight="true" outlineLevel="0" collapsed="false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customFormat="false" ht="12.75" hidden="false" customHeight="true" outlineLevel="0" collapsed="false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customFormat="false" ht="12.75" hidden="false" customHeight="true" outlineLevel="0" collapsed="false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customFormat="false" ht="12.75" hidden="false" customHeight="true" outlineLevel="0" collapsed="false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customFormat="false" ht="12.75" hidden="false" customHeight="true" outlineLevel="0" collapsed="false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customFormat="false" ht="12.75" hidden="false" customHeight="true" outlineLevel="0" collapsed="false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customFormat="false" ht="12.75" hidden="false" customHeight="true" outlineLevel="0" collapsed="false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customFormat="false" ht="12.75" hidden="false" customHeight="true" outlineLevel="0" collapsed="false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customFormat="false" ht="12.75" hidden="false" customHeight="true" outlineLevel="0" collapsed="false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customFormat="false" ht="12.75" hidden="false" customHeight="true" outlineLevel="0" collapsed="false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customFormat="false" ht="12.75" hidden="false" customHeight="true" outlineLevel="0" collapsed="false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customFormat="false" ht="12.75" hidden="false" customHeight="true" outlineLevel="0" collapsed="false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customFormat="false" ht="12.75" hidden="false" customHeight="true" outlineLevel="0" collapsed="false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customFormat="false" ht="12.75" hidden="false" customHeight="true" outlineLevel="0" collapsed="false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customFormat="false" ht="12.75" hidden="false" customHeight="true" outlineLevel="0" collapsed="false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customFormat="false" ht="12.75" hidden="false" customHeight="true" outlineLevel="0" collapsed="false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customFormat="false" ht="12.75" hidden="false" customHeight="true" outlineLevel="0" collapsed="false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customFormat="false" ht="12.75" hidden="false" customHeight="true" outlineLevel="0" collapsed="false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customFormat="false" ht="12.75" hidden="false" customHeight="true" outlineLevel="0" collapsed="false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customFormat="false" ht="12.75" hidden="false" customHeight="true" outlineLevel="0" collapsed="false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customFormat="false" ht="12.75" hidden="false" customHeight="true" outlineLevel="0" collapsed="false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customFormat="false" ht="12.75" hidden="false" customHeight="true" outlineLevel="0" collapsed="false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customFormat="false" ht="12.75" hidden="false" customHeight="true" outlineLevel="0" collapsed="false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customFormat="false" ht="12.75" hidden="false" customHeight="true" outlineLevel="0" collapsed="false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customFormat="false" ht="12.75" hidden="false" customHeight="true" outlineLevel="0" collapsed="false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customFormat="false" ht="12.75" hidden="false" customHeight="true" outlineLevel="0" collapsed="false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customFormat="false" ht="12.75" hidden="false" customHeight="true" outlineLevel="0" collapsed="false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customFormat="false" ht="12.75" hidden="false" customHeight="true" outlineLevel="0" collapsed="false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customFormat="false" ht="12.75" hidden="false" customHeight="true" outlineLevel="0" collapsed="false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customFormat="false" ht="12.75" hidden="false" customHeight="true" outlineLevel="0" collapsed="false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customFormat="false" ht="12.75" hidden="false" customHeight="true" outlineLevel="0" collapsed="false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customFormat="false" ht="12.75" hidden="false" customHeight="true" outlineLevel="0" collapsed="false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customFormat="false" ht="12.75" hidden="false" customHeight="true" outlineLevel="0" collapsed="false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customFormat="false" ht="12.75" hidden="false" customHeight="true" outlineLevel="0" collapsed="false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customFormat="false" ht="12.75" hidden="false" customHeight="true" outlineLevel="0" collapsed="false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customFormat="false" ht="12.75" hidden="false" customHeight="true" outlineLevel="0" collapsed="false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customFormat="false" ht="12.75" hidden="false" customHeight="true" outlineLevel="0" collapsed="false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customFormat="false" ht="12.75" hidden="false" customHeight="true" outlineLevel="0" collapsed="false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customFormat="false" ht="12.75" hidden="false" customHeight="true" outlineLevel="0" collapsed="false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customFormat="false" ht="12.75" hidden="false" customHeight="true" outlineLevel="0" collapsed="false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customFormat="false" ht="12.75" hidden="false" customHeight="true" outlineLevel="0" collapsed="false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customFormat="false" ht="12.75" hidden="false" customHeight="true" outlineLevel="0" collapsed="false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customFormat="false" ht="12.75" hidden="false" customHeight="true" outlineLevel="0" collapsed="false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customFormat="false" ht="12.75" hidden="false" customHeight="true" outlineLevel="0" collapsed="false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customFormat="false" ht="12.75" hidden="false" customHeight="true" outlineLevel="0" collapsed="false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customFormat="false" ht="12.75" hidden="false" customHeight="true" outlineLevel="0" collapsed="false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customFormat="false" ht="12.75" hidden="false" customHeight="true" outlineLevel="0" collapsed="false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customFormat="false" ht="12.75" hidden="false" customHeight="true" outlineLevel="0" collapsed="false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customFormat="false" ht="12.75" hidden="false" customHeight="true" outlineLevel="0" collapsed="false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customFormat="false" ht="12.75" hidden="false" customHeight="true" outlineLevel="0" collapsed="false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customFormat="false" ht="12.75" hidden="false" customHeight="true" outlineLevel="0" collapsed="false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customFormat="false" ht="12.75" hidden="false" customHeight="true" outlineLevel="0" collapsed="false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customFormat="false" ht="12.75" hidden="false" customHeight="true" outlineLevel="0" collapsed="false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customFormat="false" ht="12.75" hidden="false" customHeight="true" outlineLevel="0" collapsed="false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customFormat="false" ht="12.75" hidden="false" customHeight="true" outlineLevel="0" collapsed="false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customFormat="false" ht="12.75" hidden="false" customHeight="true" outlineLevel="0" collapsed="false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customFormat="false" ht="12.75" hidden="false" customHeight="true" outlineLevel="0" collapsed="false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customFormat="false" ht="12.75" hidden="false" customHeight="true" outlineLevel="0" collapsed="false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customFormat="false" ht="12.75" hidden="false" customHeight="true" outlineLevel="0" collapsed="false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customFormat="false" ht="12.75" hidden="false" customHeight="true" outlineLevel="0" collapsed="false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customFormat="false" ht="12.75" hidden="false" customHeight="true" outlineLevel="0" collapsed="false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customFormat="false" ht="12.75" hidden="false" customHeight="true" outlineLevel="0" collapsed="false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customFormat="false" ht="12.75" hidden="false" customHeight="true" outlineLevel="0" collapsed="false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customFormat="false" ht="12.75" hidden="false" customHeight="true" outlineLevel="0" collapsed="false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customFormat="false" ht="12.75" hidden="false" customHeight="true" outlineLevel="0" collapsed="false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customFormat="false" ht="12.75" hidden="false" customHeight="true" outlineLevel="0" collapsed="false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customFormat="false" ht="12.75" hidden="false" customHeight="true" outlineLevel="0" collapsed="false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customFormat="false" ht="12.75" hidden="false" customHeight="true" outlineLevel="0" collapsed="false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customFormat="false" ht="12.75" hidden="false" customHeight="true" outlineLevel="0" collapsed="false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customFormat="false" ht="12.75" hidden="false" customHeight="true" outlineLevel="0" collapsed="false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customFormat="false" ht="12.75" hidden="false" customHeight="true" outlineLevel="0" collapsed="false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customFormat="false" ht="12.75" hidden="false" customHeight="true" outlineLevel="0" collapsed="false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customFormat="false" ht="12.75" hidden="false" customHeight="true" outlineLevel="0" collapsed="false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customFormat="false" ht="12.75" hidden="false" customHeight="true" outlineLevel="0" collapsed="false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customFormat="false" ht="12.75" hidden="false" customHeight="true" outlineLevel="0" collapsed="false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customFormat="false" ht="12.75" hidden="false" customHeight="true" outlineLevel="0" collapsed="false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customFormat="false" ht="12.75" hidden="false" customHeight="true" outlineLevel="0" collapsed="false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customFormat="false" ht="12.75" hidden="false" customHeight="true" outlineLevel="0" collapsed="false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customFormat="false" ht="12.75" hidden="false" customHeight="true" outlineLevel="0" collapsed="false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customFormat="false" ht="12.75" hidden="false" customHeight="true" outlineLevel="0" collapsed="false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customFormat="false" ht="12.75" hidden="false" customHeight="true" outlineLevel="0" collapsed="false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customFormat="false" ht="12.75" hidden="false" customHeight="true" outlineLevel="0" collapsed="false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customFormat="false" ht="12.75" hidden="false" customHeight="true" outlineLevel="0" collapsed="false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customFormat="false" ht="12.75" hidden="false" customHeight="true" outlineLevel="0" collapsed="false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customFormat="false" ht="12.75" hidden="false" customHeight="true" outlineLevel="0" collapsed="false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customFormat="false" ht="12.75" hidden="false" customHeight="true" outlineLevel="0" collapsed="false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customFormat="false" ht="12.75" hidden="false" customHeight="true" outlineLevel="0" collapsed="false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customFormat="false" ht="12.75" hidden="false" customHeight="true" outlineLevel="0" collapsed="false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customFormat="false" ht="12.75" hidden="false" customHeight="true" outlineLevel="0" collapsed="false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customFormat="false" ht="12.75" hidden="false" customHeight="true" outlineLevel="0" collapsed="false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customFormat="false" ht="12.75" hidden="false" customHeight="true" outlineLevel="0" collapsed="false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customFormat="false" ht="12.75" hidden="false" customHeight="true" outlineLevel="0" collapsed="false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customFormat="false" ht="12.75" hidden="false" customHeight="true" outlineLevel="0" collapsed="false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customFormat="false" ht="12.75" hidden="false" customHeight="true" outlineLevel="0" collapsed="false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customFormat="false" ht="12.75" hidden="false" customHeight="true" outlineLevel="0" collapsed="false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customFormat="false" ht="12.75" hidden="false" customHeight="true" outlineLevel="0" collapsed="false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customFormat="false" ht="12.75" hidden="false" customHeight="true" outlineLevel="0" collapsed="false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customFormat="false" ht="12.75" hidden="false" customHeight="true" outlineLevel="0" collapsed="false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customFormat="false" ht="12.75" hidden="false" customHeight="true" outlineLevel="0" collapsed="false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customFormat="false" ht="12.75" hidden="false" customHeight="true" outlineLevel="0" collapsed="false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customFormat="false" ht="12.75" hidden="false" customHeight="true" outlineLevel="0" collapsed="false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customFormat="false" ht="12.75" hidden="false" customHeight="true" outlineLevel="0" collapsed="false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customFormat="false" ht="12.75" hidden="false" customHeight="true" outlineLevel="0" collapsed="false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customFormat="false" ht="12.75" hidden="false" customHeight="true" outlineLevel="0" collapsed="false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customFormat="false" ht="12.75" hidden="false" customHeight="true" outlineLevel="0" collapsed="false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customFormat="false" ht="12.75" hidden="false" customHeight="true" outlineLevel="0" collapsed="false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customFormat="false" ht="12.75" hidden="false" customHeight="true" outlineLevel="0" collapsed="false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customFormat="false" ht="12.75" hidden="false" customHeight="true" outlineLevel="0" collapsed="false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customFormat="false" ht="12.75" hidden="false" customHeight="true" outlineLevel="0" collapsed="false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customFormat="false" ht="12.75" hidden="false" customHeight="true" outlineLevel="0" collapsed="false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customFormat="false" ht="12.75" hidden="false" customHeight="true" outlineLevel="0" collapsed="false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customFormat="false" ht="12.75" hidden="false" customHeight="true" outlineLevel="0" collapsed="false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customFormat="false" ht="12.75" hidden="false" customHeight="true" outlineLevel="0" collapsed="false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customFormat="false" ht="12.75" hidden="false" customHeight="true" outlineLevel="0" collapsed="false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customFormat="false" ht="12.75" hidden="false" customHeight="true" outlineLevel="0" collapsed="false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customFormat="false" ht="12.75" hidden="false" customHeight="true" outlineLevel="0" collapsed="false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customFormat="false" ht="12.75" hidden="false" customHeight="true" outlineLevel="0" collapsed="false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customFormat="false" ht="12.75" hidden="false" customHeight="true" outlineLevel="0" collapsed="false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customFormat="false" ht="12.75" hidden="false" customHeight="true" outlineLevel="0" collapsed="false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customFormat="false" ht="12.75" hidden="false" customHeight="true" outlineLevel="0" collapsed="false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customFormat="false" ht="12.75" hidden="false" customHeight="true" outlineLevel="0" collapsed="false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customFormat="false" ht="12.75" hidden="false" customHeight="true" outlineLevel="0" collapsed="false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customFormat="false" ht="12.75" hidden="false" customHeight="true" outlineLevel="0" collapsed="false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customFormat="false" ht="12.75" hidden="false" customHeight="true" outlineLevel="0" collapsed="false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customFormat="false" ht="12.75" hidden="false" customHeight="true" outlineLevel="0" collapsed="false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customFormat="false" ht="12.75" hidden="false" customHeight="true" outlineLevel="0" collapsed="false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customFormat="false" ht="12.75" hidden="false" customHeight="true" outlineLevel="0" collapsed="false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customFormat="false" ht="12.75" hidden="false" customHeight="true" outlineLevel="0" collapsed="false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customFormat="false" ht="12.75" hidden="false" customHeight="true" outlineLevel="0" collapsed="false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customFormat="false" ht="12.75" hidden="false" customHeight="true" outlineLevel="0" collapsed="false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customFormat="false" ht="12.75" hidden="false" customHeight="true" outlineLevel="0" collapsed="false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customFormat="false" ht="12.75" hidden="false" customHeight="true" outlineLevel="0" collapsed="false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customFormat="false" ht="12.75" hidden="false" customHeight="true" outlineLevel="0" collapsed="false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customFormat="false" ht="12.75" hidden="false" customHeight="true" outlineLevel="0" collapsed="false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customFormat="false" ht="12.75" hidden="false" customHeight="true" outlineLevel="0" collapsed="false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customFormat="false" ht="12.75" hidden="false" customHeight="true" outlineLevel="0" collapsed="false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customFormat="false" ht="12.75" hidden="false" customHeight="true" outlineLevel="0" collapsed="false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customFormat="false" ht="12.75" hidden="false" customHeight="true" outlineLevel="0" collapsed="false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customFormat="false" ht="12.75" hidden="false" customHeight="true" outlineLevel="0" collapsed="false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customFormat="false" ht="12.75" hidden="false" customHeight="true" outlineLevel="0" collapsed="false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customFormat="false" ht="12.75" hidden="false" customHeight="true" outlineLevel="0" collapsed="false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customFormat="false" ht="12.75" hidden="false" customHeight="true" outlineLevel="0" collapsed="false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customFormat="false" ht="12.75" hidden="false" customHeight="true" outlineLevel="0" collapsed="false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customFormat="false" ht="12.75" hidden="false" customHeight="true" outlineLevel="0" collapsed="false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customFormat="false" ht="12.75" hidden="false" customHeight="true" outlineLevel="0" collapsed="false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customFormat="false" ht="12.75" hidden="false" customHeight="true" outlineLevel="0" collapsed="false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customFormat="false" ht="12.75" hidden="false" customHeight="true" outlineLevel="0" collapsed="false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customFormat="false" ht="12.75" hidden="false" customHeight="true" outlineLevel="0" collapsed="false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customFormat="false" ht="12.75" hidden="false" customHeight="true" outlineLevel="0" collapsed="false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customFormat="false" ht="12.75" hidden="false" customHeight="true" outlineLevel="0" collapsed="false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customFormat="false" ht="12.75" hidden="false" customHeight="true" outlineLevel="0" collapsed="false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customFormat="false" ht="12.75" hidden="false" customHeight="true" outlineLevel="0" collapsed="false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customFormat="false" ht="12.75" hidden="false" customHeight="true" outlineLevel="0" collapsed="false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customFormat="false" ht="12.75" hidden="false" customHeight="true" outlineLevel="0" collapsed="false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customFormat="false" ht="12.75" hidden="false" customHeight="true" outlineLevel="0" collapsed="false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customFormat="false" ht="12.75" hidden="false" customHeight="true" outlineLevel="0" collapsed="false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customFormat="false" ht="12.75" hidden="false" customHeight="true" outlineLevel="0" collapsed="false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customFormat="false" ht="12.75" hidden="false" customHeight="true" outlineLevel="0" collapsed="false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customFormat="false" ht="12.75" hidden="false" customHeight="true" outlineLevel="0" collapsed="false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customFormat="false" ht="12.75" hidden="false" customHeight="true" outlineLevel="0" collapsed="false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customFormat="false" ht="12.75" hidden="false" customHeight="true" outlineLevel="0" collapsed="false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customFormat="false" ht="12.75" hidden="false" customHeight="true" outlineLevel="0" collapsed="false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customFormat="false" ht="12.75" hidden="false" customHeight="true" outlineLevel="0" collapsed="false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customFormat="false" ht="12.75" hidden="false" customHeight="true" outlineLevel="0" collapsed="false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customFormat="false" ht="12.75" hidden="false" customHeight="true" outlineLevel="0" collapsed="false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customFormat="false" ht="12.75" hidden="false" customHeight="true" outlineLevel="0" collapsed="false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customFormat="false" ht="12.75" hidden="false" customHeight="true" outlineLevel="0" collapsed="false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customFormat="false" ht="12.75" hidden="false" customHeight="true" outlineLevel="0" collapsed="false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customFormat="false" ht="12.75" hidden="false" customHeight="true" outlineLevel="0" collapsed="false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customFormat="false" ht="12.75" hidden="false" customHeight="true" outlineLevel="0" collapsed="false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customFormat="false" ht="12.75" hidden="false" customHeight="true" outlineLevel="0" collapsed="false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customFormat="false" ht="12.75" hidden="false" customHeight="true" outlineLevel="0" collapsed="false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customFormat="false" ht="12.75" hidden="false" customHeight="true" outlineLevel="0" collapsed="false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customFormat="false" ht="12.75" hidden="false" customHeight="true" outlineLevel="0" collapsed="false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customFormat="false" ht="12.75" hidden="false" customHeight="true" outlineLevel="0" collapsed="false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customFormat="false" ht="12.75" hidden="false" customHeight="true" outlineLevel="0" collapsed="false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customFormat="false" ht="12.75" hidden="false" customHeight="true" outlineLevel="0" collapsed="false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customFormat="false" ht="12.75" hidden="false" customHeight="true" outlineLevel="0" collapsed="false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customFormat="false" ht="12.75" hidden="false" customHeight="true" outlineLevel="0" collapsed="false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customFormat="false" ht="12.75" hidden="false" customHeight="true" outlineLevel="0" collapsed="false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customFormat="false" ht="12.75" hidden="false" customHeight="true" outlineLevel="0" collapsed="false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customFormat="false" ht="12.75" hidden="false" customHeight="true" outlineLevel="0" collapsed="false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customFormat="false" ht="12.75" hidden="false" customHeight="true" outlineLevel="0" collapsed="false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customFormat="false" ht="12.75" hidden="false" customHeight="true" outlineLevel="0" collapsed="false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customFormat="false" ht="12.75" hidden="false" customHeight="true" outlineLevel="0" collapsed="false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customFormat="false" ht="12.75" hidden="false" customHeight="true" outlineLevel="0" collapsed="false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customFormat="false" ht="12.75" hidden="false" customHeight="true" outlineLevel="0" collapsed="false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customFormat="false" ht="12.75" hidden="false" customHeight="true" outlineLevel="0" collapsed="false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customFormat="false" ht="12.75" hidden="false" customHeight="true" outlineLevel="0" collapsed="false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customFormat="false" ht="12.75" hidden="false" customHeight="true" outlineLevel="0" collapsed="false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customFormat="false" ht="12.75" hidden="false" customHeight="true" outlineLevel="0" collapsed="false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customFormat="false" ht="12.75" hidden="false" customHeight="true" outlineLevel="0" collapsed="false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customFormat="false" ht="12.75" hidden="false" customHeight="true" outlineLevel="0" collapsed="false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customFormat="false" ht="12.75" hidden="false" customHeight="true" outlineLevel="0" collapsed="false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customFormat="false" ht="12.75" hidden="false" customHeight="true" outlineLevel="0" collapsed="false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customFormat="false" ht="12.75" hidden="false" customHeight="true" outlineLevel="0" collapsed="false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customFormat="false" ht="12.75" hidden="false" customHeight="true" outlineLevel="0" collapsed="false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customFormat="false" ht="12.75" hidden="false" customHeight="true" outlineLevel="0" collapsed="false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customFormat="false" ht="12.75" hidden="false" customHeight="true" outlineLevel="0" collapsed="false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customFormat="false" ht="12.75" hidden="false" customHeight="true" outlineLevel="0" collapsed="false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customFormat="false" ht="12.75" hidden="false" customHeight="true" outlineLevel="0" collapsed="false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customFormat="false" ht="12.75" hidden="false" customHeight="true" outlineLevel="0" collapsed="false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customFormat="false" ht="12.75" hidden="false" customHeight="true" outlineLevel="0" collapsed="false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customFormat="false" ht="12.75" hidden="false" customHeight="true" outlineLevel="0" collapsed="false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customFormat="false" ht="12.75" hidden="false" customHeight="true" outlineLevel="0" collapsed="false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customFormat="false" ht="12.75" hidden="false" customHeight="true" outlineLevel="0" collapsed="false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customFormat="false" ht="12.75" hidden="false" customHeight="true" outlineLevel="0" collapsed="false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customFormat="false" ht="12.75" hidden="false" customHeight="true" outlineLevel="0" collapsed="false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customFormat="false" ht="12.75" hidden="false" customHeight="true" outlineLevel="0" collapsed="false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customFormat="false" ht="12.75" hidden="false" customHeight="true" outlineLevel="0" collapsed="false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customFormat="false" ht="12.75" hidden="false" customHeight="true" outlineLevel="0" collapsed="false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customFormat="false" ht="12.75" hidden="false" customHeight="true" outlineLevel="0" collapsed="false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customFormat="false" ht="12.75" hidden="false" customHeight="true" outlineLevel="0" collapsed="false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customFormat="false" ht="12.75" hidden="false" customHeight="true" outlineLevel="0" collapsed="false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customFormat="false" ht="12.75" hidden="false" customHeight="true" outlineLevel="0" collapsed="false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customFormat="false" ht="12.75" hidden="false" customHeight="true" outlineLevel="0" collapsed="false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customFormat="false" ht="12.75" hidden="false" customHeight="true" outlineLevel="0" collapsed="false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customFormat="false" ht="12.75" hidden="false" customHeight="true" outlineLevel="0" collapsed="false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customFormat="false" ht="12.75" hidden="false" customHeight="true" outlineLevel="0" collapsed="false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customFormat="false" ht="12.75" hidden="false" customHeight="true" outlineLevel="0" collapsed="false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customFormat="false" ht="12.75" hidden="false" customHeight="true" outlineLevel="0" collapsed="false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customFormat="false" ht="12.75" hidden="false" customHeight="true" outlineLevel="0" collapsed="false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customFormat="false" ht="12.75" hidden="false" customHeight="true" outlineLevel="0" collapsed="false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customFormat="false" ht="12.75" hidden="false" customHeight="true" outlineLevel="0" collapsed="false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customFormat="false" ht="12.75" hidden="false" customHeight="true" outlineLevel="0" collapsed="false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customFormat="false" ht="12.75" hidden="false" customHeight="true" outlineLevel="0" collapsed="false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customFormat="false" ht="12.75" hidden="false" customHeight="true" outlineLevel="0" collapsed="false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customFormat="false" ht="12.75" hidden="false" customHeight="true" outlineLevel="0" collapsed="false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customFormat="false" ht="12.75" hidden="false" customHeight="true" outlineLevel="0" collapsed="false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customFormat="false" ht="12.75" hidden="false" customHeight="true" outlineLevel="0" collapsed="false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customFormat="false" ht="12.75" hidden="false" customHeight="true" outlineLevel="0" collapsed="false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customFormat="false" ht="12.75" hidden="false" customHeight="true" outlineLevel="0" collapsed="false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customFormat="false" ht="12.75" hidden="false" customHeight="true" outlineLevel="0" collapsed="false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customFormat="false" ht="12.75" hidden="false" customHeight="true" outlineLevel="0" collapsed="false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customFormat="false" ht="12.75" hidden="false" customHeight="true" outlineLevel="0" collapsed="false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customFormat="false" ht="12.75" hidden="false" customHeight="true" outlineLevel="0" collapsed="false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customFormat="false" ht="12.75" hidden="false" customHeight="true" outlineLevel="0" collapsed="false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customFormat="false" ht="12.75" hidden="false" customHeight="true" outlineLevel="0" collapsed="false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customFormat="false" ht="12.75" hidden="false" customHeight="true" outlineLevel="0" collapsed="false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customFormat="false" ht="12.75" hidden="false" customHeight="true" outlineLevel="0" collapsed="false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customFormat="false" ht="12.75" hidden="false" customHeight="true" outlineLevel="0" collapsed="false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customFormat="false" ht="12.75" hidden="false" customHeight="true" outlineLevel="0" collapsed="false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customFormat="false" ht="12.75" hidden="false" customHeight="true" outlineLevel="0" collapsed="false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customFormat="false" ht="12.75" hidden="false" customHeight="true" outlineLevel="0" collapsed="false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customFormat="false" ht="12.75" hidden="false" customHeight="true" outlineLevel="0" collapsed="false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customFormat="false" ht="12.75" hidden="false" customHeight="true" outlineLevel="0" collapsed="false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customFormat="false" ht="12.75" hidden="false" customHeight="true" outlineLevel="0" collapsed="false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customFormat="false" ht="12.75" hidden="false" customHeight="true" outlineLevel="0" collapsed="false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customFormat="false" ht="12.75" hidden="false" customHeight="true" outlineLevel="0" collapsed="false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customFormat="false" ht="12.75" hidden="false" customHeight="true" outlineLevel="0" collapsed="false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customFormat="false" ht="12.75" hidden="false" customHeight="true" outlineLevel="0" collapsed="false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customFormat="false" ht="12.75" hidden="false" customHeight="true" outlineLevel="0" collapsed="false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customFormat="false" ht="12.75" hidden="false" customHeight="true" outlineLevel="0" collapsed="false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customFormat="false" ht="12.75" hidden="false" customHeight="true" outlineLevel="0" collapsed="false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customFormat="false" ht="12.75" hidden="false" customHeight="true" outlineLevel="0" collapsed="false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customFormat="false" ht="12.75" hidden="false" customHeight="true" outlineLevel="0" collapsed="false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customFormat="false" ht="12.75" hidden="false" customHeight="true" outlineLevel="0" collapsed="false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customFormat="false" ht="12.75" hidden="false" customHeight="true" outlineLevel="0" collapsed="false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customFormat="false" ht="12.75" hidden="false" customHeight="true" outlineLevel="0" collapsed="false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customFormat="false" ht="12.75" hidden="false" customHeight="true" outlineLevel="0" collapsed="false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customFormat="false" ht="12.75" hidden="false" customHeight="true" outlineLevel="0" collapsed="false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customFormat="false" ht="12.75" hidden="false" customHeight="true" outlineLevel="0" collapsed="false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customFormat="false" ht="12.75" hidden="false" customHeight="true" outlineLevel="0" collapsed="false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customFormat="false" ht="12.75" hidden="false" customHeight="true" outlineLevel="0" collapsed="false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customFormat="false" ht="12.75" hidden="false" customHeight="true" outlineLevel="0" collapsed="false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customFormat="false" ht="12.75" hidden="false" customHeight="true" outlineLevel="0" collapsed="false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customFormat="false" ht="12.75" hidden="false" customHeight="true" outlineLevel="0" collapsed="false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customFormat="false" ht="12.75" hidden="false" customHeight="true" outlineLevel="0" collapsed="false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customFormat="false" ht="12.75" hidden="false" customHeight="true" outlineLevel="0" collapsed="false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customFormat="false" ht="12.75" hidden="false" customHeight="true" outlineLevel="0" collapsed="false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customFormat="false" ht="12.75" hidden="false" customHeight="true" outlineLevel="0" collapsed="false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customFormat="false" ht="12.75" hidden="false" customHeight="true" outlineLevel="0" collapsed="false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customFormat="false" ht="12.75" hidden="false" customHeight="true" outlineLevel="0" collapsed="false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customFormat="false" ht="12.75" hidden="false" customHeight="true" outlineLevel="0" collapsed="false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customFormat="false" ht="12.75" hidden="false" customHeight="true" outlineLevel="0" collapsed="false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customFormat="false" ht="12.75" hidden="false" customHeight="true" outlineLevel="0" collapsed="false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customFormat="false" ht="12.75" hidden="false" customHeight="true" outlineLevel="0" collapsed="false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customFormat="false" ht="12.75" hidden="false" customHeight="true" outlineLevel="0" collapsed="false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customFormat="false" ht="12.75" hidden="false" customHeight="true" outlineLevel="0" collapsed="false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customFormat="false" ht="12.75" hidden="false" customHeight="true" outlineLevel="0" collapsed="false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customFormat="false" ht="12.75" hidden="false" customHeight="true" outlineLevel="0" collapsed="false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customFormat="false" ht="12.75" hidden="false" customHeight="true" outlineLevel="0" collapsed="false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customFormat="false" ht="12.75" hidden="false" customHeight="true" outlineLevel="0" collapsed="false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customFormat="false" ht="12.75" hidden="false" customHeight="true" outlineLevel="0" collapsed="false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customFormat="false" ht="12.75" hidden="false" customHeight="true" outlineLevel="0" collapsed="false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customFormat="false" ht="12.75" hidden="false" customHeight="true" outlineLevel="0" collapsed="false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customFormat="false" ht="12.75" hidden="false" customHeight="true" outlineLevel="0" collapsed="false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customFormat="false" ht="12.75" hidden="false" customHeight="true" outlineLevel="0" collapsed="false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customFormat="false" ht="12.75" hidden="false" customHeight="true" outlineLevel="0" collapsed="false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customFormat="false" ht="12.75" hidden="false" customHeight="true" outlineLevel="0" collapsed="false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customFormat="false" ht="12.75" hidden="false" customHeight="true" outlineLevel="0" collapsed="false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customFormat="false" ht="12.75" hidden="false" customHeight="true" outlineLevel="0" collapsed="false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customFormat="false" ht="12.75" hidden="false" customHeight="true" outlineLevel="0" collapsed="false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customFormat="false" ht="12.75" hidden="false" customHeight="true" outlineLevel="0" collapsed="false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customFormat="false" ht="12.75" hidden="false" customHeight="true" outlineLevel="0" collapsed="false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customFormat="false" ht="12.75" hidden="false" customHeight="true" outlineLevel="0" collapsed="false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customFormat="false" ht="12.75" hidden="false" customHeight="true" outlineLevel="0" collapsed="false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customFormat="false" ht="12.75" hidden="false" customHeight="true" outlineLevel="0" collapsed="false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customFormat="false" ht="12.75" hidden="false" customHeight="true" outlineLevel="0" collapsed="false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customFormat="false" ht="12.75" hidden="false" customHeight="true" outlineLevel="0" collapsed="false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customFormat="false" ht="12.75" hidden="false" customHeight="true" outlineLevel="0" collapsed="false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customFormat="false" ht="12.75" hidden="false" customHeight="true" outlineLevel="0" collapsed="false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customFormat="false" ht="12.75" hidden="false" customHeight="true" outlineLevel="0" collapsed="false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customFormat="false" ht="12.75" hidden="false" customHeight="true" outlineLevel="0" collapsed="false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customFormat="false" ht="12.75" hidden="false" customHeight="true" outlineLevel="0" collapsed="false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customFormat="false" ht="12.75" hidden="false" customHeight="true" outlineLevel="0" collapsed="false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customFormat="false" ht="12.75" hidden="false" customHeight="true" outlineLevel="0" collapsed="false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customFormat="false" ht="12.75" hidden="false" customHeight="true" outlineLevel="0" collapsed="false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customFormat="false" ht="12.75" hidden="false" customHeight="true" outlineLevel="0" collapsed="false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customFormat="false" ht="12.75" hidden="false" customHeight="true" outlineLevel="0" collapsed="false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customFormat="false" ht="12.75" hidden="false" customHeight="true" outlineLevel="0" collapsed="false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customFormat="false" ht="12.75" hidden="false" customHeight="true" outlineLevel="0" collapsed="false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customFormat="false" ht="12.75" hidden="false" customHeight="true" outlineLevel="0" collapsed="false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customFormat="false" ht="12.75" hidden="false" customHeight="true" outlineLevel="0" collapsed="false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customFormat="false" ht="12.75" hidden="false" customHeight="true" outlineLevel="0" collapsed="false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customFormat="false" ht="12.75" hidden="false" customHeight="true" outlineLevel="0" collapsed="false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customFormat="false" ht="12.75" hidden="false" customHeight="true" outlineLevel="0" collapsed="false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customFormat="false" ht="12.75" hidden="false" customHeight="true" outlineLevel="0" collapsed="false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customFormat="false" ht="12.75" hidden="false" customHeight="true" outlineLevel="0" collapsed="false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customFormat="false" ht="12.75" hidden="false" customHeight="true" outlineLevel="0" collapsed="false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customFormat="false" ht="12.75" hidden="false" customHeight="true" outlineLevel="0" collapsed="false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customFormat="false" ht="12.75" hidden="false" customHeight="true" outlineLevel="0" collapsed="false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customFormat="false" ht="12.75" hidden="false" customHeight="true" outlineLevel="0" collapsed="false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customFormat="false" ht="12.75" hidden="false" customHeight="true" outlineLevel="0" collapsed="false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customFormat="false" ht="12.75" hidden="false" customHeight="true" outlineLevel="0" collapsed="false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customFormat="false" ht="12.75" hidden="false" customHeight="true" outlineLevel="0" collapsed="false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customFormat="false" ht="12.75" hidden="false" customHeight="true" outlineLevel="0" collapsed="false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customFormat="false" ht="12.75" hidden="false" customHeight="true" outlineLevel="0" collapsed="false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customFormat="false" ht="12.75" hidden="false" customHeight="true" outlineLevel="0" collapsed="false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customFormat="false" ht="12.75" hidden="false" customHeight="true" outlineLevel="0" collapsed="false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customFormat="false" ht="12.75" hidden="false" customHeight="true" outlineLevel="0" collapsed="false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customFormat="false" ht="12.75" hidden="false" customHeight="true" outlineLevel="0" collapsed="false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customFormat="false" ht="12.75" hidden="false" customHeight="true" outlineLevel="0" collapsed="false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customFormat="false" ht="12.75" hidden="false" customHeight="true" outlineLevel="0" collapsed="false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customFormat="false" ht="12.75" hidden="false" customHeight="true" outlineLevel="0" collapsed="false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customFormat="false" ht="12.75" hidden="false" customHeight="true" outlineLevel="0" collapsed="false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customFormat="false" ht="12.75" hidden="false" customHeight="true" outlineLevel="0" collapsed="false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customFormat="false" ht="12.75" hidden="false" customHeight="true" outlineLevel="0" collapsed="false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customFormat="false" ht="12.75" hidden="false" customHeight="true" outlineLevel="0" collapsed="false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customFormat="false" ht="12.75" hidden="false" customHeight="true" outlineLevel="0" collapsed="false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customFormat="false" ht="12.75" hidden="false" customHeight="true" outlineLevel="0" collapsed="false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customFormat="false" ht="12.75" hidden="false" customHeight="true" outlineLevel="0" collapsed="false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customFormat="false" ht="12.75" hidden="false" customHeight="true" outlineLevel="0" collapsed="false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customFormat="false" ht="12.75" hidden="false" customHeight="true" outlineLevel="0" collapsed="false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customFormat="false" ht="12.75" hidden="false" customHeight="true" outlineLevel="0" collapsed="false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customFormat="false" ht="12.75" hidden="false" customHeight="true" outlineLevel="0" collapsed="false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customFormat="false" ht="12.75" hidden="false" customHeight="true" outlineLevel="0" collapsed="false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customFormat="false" ht="12.75" hidden="false" customHeight="true" outlineLevel="0" collapsed="false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customFormat="false" ht="12.75" hidden="false" customHeight="true" outlineLevel="0" collapsed="false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customFormat="false" ht="12.75" hidden="false" customHeight="true" outlineLevel="0" collapsed="false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customFormat="false" ht="12.75" hidden="false" customHeight="true" outlineLevel="0" collapsed="false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customFormat="false" ht="12.75" hidden="false" customHeight="true" outlineLevel="0" collapsed="false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customFormat="false" ht="12.75" hidden="false" customHeight="true" outlineLevel="0" collapsed="false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customFormat="false" ht="12.75" hidden="false" customHeight="true" outlineLevel="0" collapsed="false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customFormat="false" ht="12.75" hidden="false" customHeight="true" outlineLevel="0" collapsed="false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customFormat="false" ht="12.75" hidden="false" customHeight="true" outlineLevel="0" collapsed="false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customFormat="false" ht="12.75" hidden="false" customHeight="true" outlineLevel="0" collapsed="false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customFormat="false" ht="12.75" hidden="false" customHeight="true" outlineLevel="0" collapsed="false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customFormat="false" ht="12.75" hidden="false" customHeight="true" outlineLevel="0" collapsed="false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customFormat="false" ht="12.75" hidden="false" customHeight="true" outlineLevel="0" collapsed="false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customFormat="false" ht="12.75" hidden="false" customHeight="true" outlineLevel="0" collapsed="false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customFormat="false" ht="12.75" hidden="false" customHeight="true" outlineLevel="0" collapsed="false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customFormat="false" ht="12.75" hidden="false" customHeight="true" outlineLevel="0" collapsed="false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customFormat="false" ht="12.75" hidden="false" customHeight="true" outlineLevel="0" collapsed="false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customFormat="false" ht="12.75" hidden="false" customHeight="true" outlineLevel="0" collapsed="false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customFormat="false" ht="12.75" hidden="false" customHeight="true" outlineLevel="0" collapsed="false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customFormat="false" ht="12.75" hidden="false" customHeight="true" outlineLevel="0" collapsed="false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customFormat="false" ht="12.75" hidden="false" customHeight="true" outlineLevel="0" collapsed="false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customFormat="false" ht="12.75" hidden="false" customHeight="true" outlineLevel="0" collapsed="false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customFormat="false" ht="12.75" hidden="false" customHeight="true" outlineLevel="0" collapsed="false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customFormat="false" ht="12.75" hidden="false" customHeight="true" outlineLevel="0" collapsed="false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customFormat="false" ht="12.75" hidden="false" customHeight="true" outlineLevel="0" collapsed="false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customFormat="false" ht="12.75" hidden="false" customHeight="true" outlineLevel="0" collapsed="false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customFormat="false" ht="12.75" hidden="false" customHeight="true" outlineLevel="0" collapsed="false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customFormat="false" ht="12.75" hidden="false" customHeight="true" outlineLevel="0" collapsed="false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customFormat="false" ht="12.75" hidden="false" customHeight="true" outlineLevel="0" collapsed="false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customFormat="false" ht="12.75" hidden="false" customHeight="true" outlineLevel="0" collapsed="false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customFormat="false" ht="12.75" hidden="false" customHeight="true" outlineLevel="0" collapsed="false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customFormat="false" ht="12.75" hidden="false" customHeight="true" outlineLevel="0" collapsed="false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customFormat="false" ht="12.75" hidden="false" customHeight="true" outlineLevel="0" collapsed="false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customFormat="false" ht="12.75" hidden="false" customHeight="true" outlineLevel="0" collapsed="false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customFormat="false" ht="12.75" hidden="false" customHeight="true" outlineLevel="0" collapsed="false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customFormat="false" ht="12.75" hidden="false" customHeight="true" outlineLevel="0" collapsed="false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customFormat="false" ht="12.75" hidden="false" customHeight="true" outlineLevel="0" collapsed="false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customFormat="false" ht="12.75" hidden="false" customHeight="true" outlineLevel="0" collapsed="false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customFormat="false" ht="12.75" hidden="false" customHeight="true" outlineLevel="0" collapsed="false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customFormat="false" ht="12.75" hidden="false" customHeight="true" outlineLevel="0" collapsed="false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customFormat="false" ht="12.75" hidden="false" customHeight="true" outlineLevel="0" collapsed="false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customFormat="false" ht="12.75" hidden="false" customHeight="true" outlineLevel="0" collapsed="false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customFormat="false" ht="12.75" hidden="false" customHeight="true" outlineLevel="0" collapsed="false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customFormat="false" ht="12.75" hidden="false" customHeight="true" outlineLevel="0" collapsed="false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customFormat="false" ht="12.75" hidden="false" customHeight="true" outlineLevel="0" collapsed="false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customFormat="false" ht="12.75" hidden="false" customHeight="true" outlineLevel="0" collapsed="false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customFormat="false" ht="12.75" hidden="false" customHeight="true" outlineLevel="0" collapsed="false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customFormat="false" ht="12.75" hidden="false" customHeight="true" outlineLevel="0" collapsed="false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customFormat="false" ht="12.75" hidden="false" customHeight="true" outlineLevel="0" collapsed="false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customFormat="false" ht="12.75" hidden="false" customHeight="true" outlineLevel="0" collapsed="false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customFormat="false" ht="12.75" hidden="false" customHeight="true" outlineLevel="0" collapsed="false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customFormat="false" ht="12.75" hidden="false" customHeight="true" outlineLevel="0" collapsed="false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customFormat="false" ht="12.75" hidden="false" customHeight="true" outlineLevel="0" collapsed="false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customFormat="false" ht="12.75" hidden="false" customHeight="true" outlineLevel="0" collapsed="false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customFormat="false" ht="12.75" hidden="false" customHeight="true" outlineLevel="0" collapsed="false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customFormat="false" ht="12.75" hidden="false" customHeight="true" outlineLevel="0" collapsed="false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customFormat="false" ht="12.75" hidden="false" customHeight="true" outlineLevel="0" collapsed="false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customFormat="false" ht="12.75" hidden="false" customHeight="true" outlineLevel="0" collapsed="false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customFormat="false" ht="12.75" hidden="false" customHeight="true" outlineLevel="0" collapsed="false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customFormat="false" ht="12.75" hidden="false" customHeight="true" outlineLevel="0" collapsed="false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customFormat="false" ht="12.75" hidden="false" customHeight="true" outlineLevel="0" collapsed="false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customFormat="false" ht="12.75" hidden="false" customHeight="true" outlineLevel="0" collapsed="false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customFormat="false" ht="12.75" hidden="false" customHeight="true" outlineLevel="0" collapsed="false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customFormat="false" ht="12.75" hidden="false" customHeight="true" outlineLevel="0" collapsed="false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customFormat="false" ht="12.75" hidden="false" customHeight="true" outlineLevel="0" collapsed="false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customFormat="false" ht="12.75" hidden="false" customHeight="true" outlineLevel="0" collapsed="false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customFormat="false" ht="12.75" hidden="false" customHeight="true" outlineLevel="0" collapsed="false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customFormat="false" ht="12.75" hidden="false" customHeight="true" outlineLevel="0" collapsed="false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customFormat="false" ht="12.75" hidden="false" customHeight="true" outlineLevel="0" collapsed="false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customFormat="false" ht="12.75" hidden="false" customHeight="true" outlineLevel="0" collapsed="false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customFormat="false" ht="12.75" hidden="false" customHeight="true" outlineLevel="0" collapsed="false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customFormat="false" ht="12.75" hidden="false" customHeight="true" outlineLevel="0" collapsed="false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customFormat="false" ht="12.75" hidden="false" customHeight="true" outlineLevel="0" collapsed="false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customFormat="false" ht="12.75" hidden="false" customHeight="true" outlineLevel="0" collapsed="false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customFormat="false" ht="12.75" hidden="false" customHeight="true" outlineLevel="0" collapsed="false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customFormat="false" ht="12.75" hidden="false" customHeight="true" outlineLevel="0" collapsed="false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customFormat="false" ht="12.75" hidden="false" customHeight="true" outlineLevel="0" collapsed="false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customFormat="false" ht="12.75" hidden="false" customHeight="true" outlineLevel="0" collapsed="false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customFormat="false" ht="12.75" hidden="false" customHeight="true" outlineLevel="0" collapsed="false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customFormat="false" ht="12.75" hidden="false" customHeight="true" outlineLevel="0" collapsed="false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customFormat="false" ht="12.75" hidden="false" customHeight="true" outlineLevel="0" collapsed="false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customFormat="false" ht="12.75" hidden="false" customHeight="true" outlineLevel="0" collapsed="false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customFormat="false" ht="12.75" hidden="false" customHeight="true" outlineLevel="0" collapsed="false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customFormat="false" ht="12.75" hidden="false" customHeight="true" outlineLevel="0" collapsed="false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customFormat="false" ht="12.75" hidden="false" customHeight="true" outlineLevel="0" collapsed="false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customFormat="false" ht="12.75" hidden="false" customHeight="true" outlineLevel="0" collapsed="false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customFormat="false" ht="12.75" hidden="false" customHeight="true" outlineLevel="0" collapsed="false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customFormat="false" ht="12.75" hidden="false" customHeight="true" outlineLevel="0" collapsed="false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customFormat="false" ht="12.75" hidden="false" customHeight="true" outlineLevel="0" collapsed="false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customFormat="false" ht="12.75" hidden="false" customHeight="true" outlineLevel="0" collapsed="false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customFormat="false" ht="12.75" hidden="false" customHeight="true" outlineLevel="0" collapsed="false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customFormat="false" ht="12.75" hidden="false" customHeight="true" outlineLevel="0" collapsed="false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customFormat="false" ht="12.75" hidden="false" customHeight="true" outlineLevel="0" collapsed="false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customFormat="false" ht="12.75" hidden="false" customHeight="true" outlineLevel="0" collapsed="false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customFormat="false" ht="12.75" hidden="false" customHeight="true" outlineLevel="0" collapsed="false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customFormat="false" ht="12.75" hidden="false" customHeight="true" outlineLevel="0" collapsed="false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customFormat="false" ht="12.75" hidden="false" customHeight="true" outlineLevel="0" collapsed="false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customFormat="false" ht="12.75" hidden="false" customHeight="true" outlineLevel="0" collapsed="false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customFormat="false" ht="12.75" hidden="false" customHeight="true" outlineLevel="0" collapsed="false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customFormat="false" ht="12.75" hidden="false" customHeight="true" outlineLevel="0" collapsed="false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customFormat="false" ht="12.75" hidden="false" customHeight="true" outlineLevel="0" collapsed="false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customFormat="false" ht="12.75" hidden="false" customHeight="true" outlineLevel="0" collapsed="false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customFormat="false" ht="12.75" hidden="false" customHeight="true" outlineLevel="0" collapsed="false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customFormat="false" ht="12.75" hidden="false" customHeight="true" outlineLevel="0" collapsed="false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customFormat="false" ht="12.75" hidden="false" customHeight="true" outlineLevel="0" collapsed="false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customFormat="false" ht="12.75" hidden="false" customHeight="true" outlineLevel="0" collapsed="false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customFormat="false" ht="12.75" hidden="false" customHeight="true" outlineLevel="0" collapsed="false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customFormat="false" ht="12.75" hidden="false" customHeight="true" outlineLevel="0" collapsed="false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customFormat="false" ht="12.75" hidden="false" customHeight="true" outlineLevel="0" collapsed="false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customFormat="false" ht="12.75" hidden="false" customHeight="true" outlineLevel="0" collapsed="false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customFormat="false" ht="12.75" hidden="false" customHeight="true" outlineLevel="0" collapsed="false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customFormat="false" ht="12.75" hidden="false" customHeight="true" outlineLevel="0" collapsed="false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customFormat="false" ht="12.75" hidden="false" customHeight="true" outlineLevel="0" collapsed="false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customFormat="false" ht="12.75" hidden="false" customHeight="true" outlineLevel="0" collapsed="false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customFormat="false" ht="12.75" hidden="false" customHeight="true" outlineLevel="0" collapsed="false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customFormat="false" ht="12.75" hidden="false" customHeight="true" outlineLevel="0" collapsed="false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customFormat="false" ht="12.75" hidden="false" customHeight="true" outlineLevel="0" collapsed="false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customFormat="false" ht="12.75" hidden="false" customHeight="true" outlineLevel="0" collapsed="false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customFormat="false" ht="12.75" hidden="false" customHeight="true" outlineLevel="0" collapsed="false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customFormat="false" ht="12.75" hidden="false" customHeight="true" outlineLevel="0" collapsed="false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customFormat="false" ht="12.75" hidden="false" customHeight="true" outlineLevel="0" collapsed="false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customFormat="false" ht="12.75" hidden="false" customHeight="true" outlineLevel="0" collapsed="false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customFormat="false" ht="12.75" hidden="false" customHeight="true" outlineLevel="0" collapsed="false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customFormat="false" ht="12.75" hidden="false" customHeight="true" outlineLevel="0" collapsed="false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customFormat="false" ht="12.75" hidden="false" customHeight="true" outlineLevel="0" collapsed="false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customFormat="false" ht="12.75" hidden="false" customHeight="true" outlineLevel="0" collapsed="false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customFormat="false" ht="12.75" hidden="false" customHeight="true" outlineLevel="0" collapsed="false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customFormat="false" ht="12.75" hidden="false" customHeight="true" outlineLevel="0" collapsed="false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customFormat="false" ht="12.75" hidden="false" customHeight="true" outlineLevel="0" collapsed="false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customFormat="false" ht="12.75" hidden="false" customHeight="true" outlineLevel="0" collapsed="false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customFormat="false" ht="12.75" hidden="false" customHeight="true" outlineLevel="0" collapsed="false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customFormat="false" ht="12.75" hidden="false" customHeight="true" outlineLevel="0" collapsed="false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customFormat="false" ht="12.75" hidden="false" customHeight="true" outlineLevel="0" collapsed="false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customFormat="false" ht="12.75" hidden="false" customHeight="true" outlineLevel="0" collapsed="false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customFormat="false" ht="12.75" hidden="false" customHeight="true" outlineLevel="0" collapsed="false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customFormat="false" ht="12.75" hidden="false" customHeight="true" outlineLevel="0" collapsed="false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customFormat="false" ht="12.75" hidden="false" customHeight="true" outlineLevel="0" collapsed="false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customFormat="false" ht="12.75" hidden="false" customHeight="true" outlineLevel="0" collapsed="false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customFormat="false" ht="12.75" hidden="false" customHeight="true" outlineLevel="0" collapsed="false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customFormat="false" ht="12.75" hidden="false" customHeight="true" outlineLevel="0" collapsed="false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customFormat="false" ht="12.75" hidden="false" customHeight="true" outlineLevel="0" collapsed="false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customFormat="false" ht="12.75" hidden="false" customHeight="true" outlineLevel="0" collapsed="false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customFormat="false" ht="12.75" hidden="false" customHeight="true" outlineLevel="0" collapsed="false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customFormat="false" ht="12.75" hidden="false" customHeight="true" outlineLevel="0" collapsed="false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customFormat="false" ht="12.75" hidden="false" customHeight="true" outlineLevel="0" collapsed="false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customFormat="false" ht="12.75" hidden="false" customHeight="true" outlineLevel="0" collapsed="false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customFormat="false" ht="12.75" hidden="false" customHeight="true" outlineLevel="0" collapsed="false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customFormat="false" ht="12.75" hidden="false" customHeight="true" outlineLevel="0" collapsed="false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customFormat="false" ht="12.75" hidden="false" customHeight="true" outlineLevel="0" collapsed="false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customFormat="false" ht="12.75" hidden="false" customHeight="true" outlineLevel="0" collapsed="false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customFormat="false" ht="12.75" hidden="false" customHeight="true" outlineLevel="0" collapsed="false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customFormat="false" ht="12.75" hidden="false" customHeight="true" outlineLevel="0" collapsed="false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customFormat="false" ht="12.75" hidden="false" customHeight="true" outlineLevel="0" collapsed="false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customFormat="false" ht="12.75" hidden="false" customHeight="true" outlineLevel="0" collapsed="false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customFormat="false" ht="12.75" hidden="false" customHeight="true" outlineLevel="0" collapsed="false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customFormat="false" ht="12.75" hidden="false" customHeight="true" outlineLevel="0" collapsed="false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customFormat="false" ht="12.75" hidden="false" customHeight="true" outlineLevel="0" collapsed="false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customFormat="false" ht="12.75" hidden="false" customHeight="true" outlineLevel="0" collapsed="false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customFormat="false" ht="12.75" hidden="false" customHeight="true" outlineLevel="0" collapsed="false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customFormat="false" ht="12.75" hidden="false" customHeight="true" outlineLevel="0" collapsed="false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customFormat="false" ht="12.75" hidden="false" customHeight="true" outlineLevel="0" collapsed="false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customFormat="false" ht="12.75" hidden="false" customHeight="true" outlineLevel="0" collapsed="false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customFormat="false" ht="12.75" hidden="false" customHeight="true" outlineLevel="0" collapsed="false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customFormat="false" ht="12.75" hidden="false" customHeight="true" outlineLevel="0" collapsed="false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customFormat="false" ht="12.75" hidden="false" customHeight="true" outlineLevel="0" collapsed="false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customFormat="false" ht="12.75" hidden="false" customHeight="true" outlineLevel="0" collapsed="false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customFormat="false" ht="12.75" hidden="false" customHeight="true" outlineLevel="0" collapsed="false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customFormat="false" ht="12.75" hidden="false" customHeight="true" outlineLevel="0" collapsed="false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customFormat="false" ht="12.75" hidden="false" customHeight="true" outlineLevel="0" collapsed="false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customFormat="false" ht="12.75" hidden="false" customHeight="true" outlineLevel="0" collapsed="false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customFormat="false" ht="12.75" hidden="false" customHeight="true" outlineLevel="0" collapsed="false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customFormat="false" ht="12.75" hidden="false" customHeight="true" outlineLevel="0" collapsed="false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customFormat="false" ht="12.75" hidden="false" customHeight="true" outlineLevel="0" collapsed="false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customFormat="false" ht="12.75" hidden="false" customHeight="true" outlineLevel="0" collapsed="false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customFormat="false" ht="12.75" hidden="false" customHeight="true" outlineLevel="0" collapsed="false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customFormat="false" ht="12.75" hidden="false" customHeight="true" outlineLevel="0" collapsed="false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customFormat="false" ht="12.75" hidden="false" customHeight="true" outlineLevel="0" collapsed="false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customFormat="false" ht="12.75" hidden="false" customHeight="true" outlineLevel="0" collapsed="false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customFormat="false" ht="12.75" hidden="false" customHeight="true" outlineLevel="0" collapsed="false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customFormat="false" ht="12.75" hidden="false" customHeight="true" outlineLevel="0" collapsed="false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customFormat="false" ht="12.75" hidden="false" customHeight="true" outlineLevel="0" collapsed="false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customFormat="false" ht="12.75" hidden="false" customHeight="true" outlineLevel="0" collapsed="false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customFormat="false" ht="12.75" hidden="false" customHeight="true" outlineLevel="0" collapsed="false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customFormat="false" ht="12.75" hidden="false" customHeight="true" outlineLevel="0" collapsed="false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customFormat="false" ht="12.75" hidden="false" customHeight="true" outlineLevel="0" collapsed="false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customFormat="false" ht="12.75" hidden="false" customHeight="true" outlineLevel="0" collapsed="false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customFormat="false" ht="12.75" hidden="false" customHeight="true" outlineLevel="0" collapsed="false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customFormat="false" ht="12.75" hidden="false" customHeight="true" outlineLevel="0" collapsed="false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customFormat="false" ht="12.75" hidden="false" customHeight="true" outlineLevel="0" collapsed="false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customFormat="false" ht="12.75" hidden="false" customHeight="true" outlineLevel="0" collapsed="false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customFormat="false" ht="12.75" hidden="false" customHeight="true" outlineLevel="0" collapsed="false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customFormat="false" ht="12.75" hidden="false" customHeight="true" outlineLevel="0" collapsed="false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customFormat="false" ht="12.75" hidden="false" customHeight="true" outlineLevel="0" collapsed="false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customFormat="false" ht="12.75" hidden="false" customHeight="true" outlineLevel="0" collapsed="false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customFormat="false" ht="12.75" hidden="false" customHeight="true" outlineLevel="0" collapsed="false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customFormat="false" ht="12.75" hidden="false" customHeight="true" outlineLevel="0" collapsed="false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customFormat="false" ht="12.75" hidden="false" customHeight="true" outlineLevel="0" collapsed="false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customFormat="false" ht="12.75" hidden="false" customHeight="true" outlineLevel="0" collapsed="false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customFormat="false" ht="12.75" hidden="false" customHeight="true" outlineLevel="0" collapsed="false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customFormat="false" ht="12.75" hidden="false" customHeight="true" outlineLevel="0" collapsed="false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customFormat="false" ht="12.75" hidden="false" customHeight="true" outlineLevel="0" collapsed="false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customFormat="false" ht="12.75" hidden="false" customHeight="true" outlineLevel="0" collapsed="false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customFormat="false" ht="12.75" hidden="false" customHeight="true" outlineLevel="0" collapsed="false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customFormat="false" ht="12.75" hidden="false" customHeight="true" outlineLevel="0" collapsed="false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customFormat="false" ht="12.75" hidden="false" customHeight="true" outlineLevel="0" collapsed="false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customFormat="false" ht="12.75" hidden="false" customHeight="true" outlineLevel="0" collapsed="false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customFormat="false" ht="12.75" hidden="false" customHeight="true" outlineLevel="0" collapsed="false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customFormat="false" ht="12.75" hidden="false" customHeight="true" outlineLevel="0" collapsed="false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customFormat="false" ht="12.75" hidden="false" customHeight="true" outlineLevel="0" collapsed="false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customFormat="false" ht="12.75" hidden="false" customHeight="true" outlineLevel="0" collapsed="false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customFormat="false" ht="12.75" hidden="false" customHeight="true" outlineLevel="0" collapsed="false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customFormat="false" ht="12.75" hidden="false" customHeight="true" outlineLevel="0" collapsed="false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customFormat="false" ht="12.75" hidden="false" customHeight="true" outlineLevel="0" collapsed="false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customFormat="false" ht="12.75" hidden="false" customHeight="true" outlineLevel="0" collapsed="false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customFormat="false" ht="12.75" hidden="false" customHeight="true" outlineLevel="0" collapsed="false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customFormat="false" ht="12.75" hidden="false" customHeight="true" outlineLevel="0" collapsed="false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customFormat="false" ht="12.75" hidden="false" customHeight="true" outlineLevel="0" collapsed="false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customFormat="false" ht="12.75" hidden="false" customHeight="true" outlineLevel="0" collapsed="false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customFormat="false" ht="12.75" hidden="false" customHeight="true" outlineLevel="0" collapsed="false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customFormat="false" ht="12.75" hidden="false" customHeight="true" outlineLevel="0" collapsed="false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customFormat="false" ht="12.75" hidden="false" customHeight="true" outlineLevel="0" collapsed="false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customFormat="false" ht="12.75" hidden="false" customHeight="true" outlineLevel="0" collapsed="false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customFormat="false" ht="12.75" hidden="false" customHeight="true" outlineLevel="0" collapsed="false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customFormat="false" ht="12.75" hidden="false" customHeight="true" outlineLevel="0" collapsed="false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customFormat="false" ht="12.75" hidden="false" customHeight="true" outlineLevel="0" collapsed="false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customFormat="false" ht="12.75" hidden="false" customHeight="true" outlineLevel="0" collapsed="false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customFormat="false" ht="12.75" hidden="false" customHeight="true" outlineLevel="0" collapsed="false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customFormat="false" ht="12.75" hidden="false" customHeight="true" outlineLevel="0" collapsed="false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customFormat="false" ht="12.75" hidden="false" customHeight="true" outlineLevel="0" collapsed="false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customFormat="false" ht="12.75" hidden="false" customHeight="true" outlineLevel="0" collapsed="false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customFormat="false" ht="12.75" hidden="false" customHeight="true" outlineLevel="0" collapsed="false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customFormat="false" ht="12.75" hidden="false" customHeight="true" outlineLevel="0" collapsed="false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customFormat="false" ht="12.75" hidden="false" customHeight="true" outlineLevel="0" collapsed="false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customFormat="false" ht="12.75" hidden="false" customHeight="true" outlineLevel="0" collapsed="false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customFormat="false" ht="12.75" hidden="false" customHeight="true" outlineLevel="0" collapsed="false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customFormat="false" ht="12.75" hidden="false" customHeight="true" outlineLevel="0" collapsed="false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customFormat="false" ht="12.75" hidden="false" customHeight="true" outlineLevel="0" collapsed="false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customFormat="false" ht="12.75" hidden="false" customHeight="true" outlineLevel="0" collapsed="false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customFormat="false" ht="12.75" hidden="false" customHeight="true" outlineLevel="0" collapsed="false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customFormat="false" ht="12.75" hidden="false" customHeight="true" outlineLevel="0" collapsed="false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customFormat="false" ht="12.75" hidden="false" customHeight="true" outlineLevel="0" collapsed="false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customFormat="false" ht="12.75" hidden="false" customHeight="true" outlineLevel="0" collapsed="false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customFormat="false" ht="12.75" hidden="false" customHeight="true" outlineLevel="0" collapsed="false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customFormat="false" ht="12.75" hidden="false" customHeight="true" outlineLevel="0" collapsed="false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customFormat="false" ht="12.75" hidden="false" customHeight="true" outlineLevel="0" collapsed="false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customFormat="false" ht="12.75" hidden="false" customHeight="true" outlineLevel="0" collapsed="false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customFormat="false" ht="12.75" hidden="false" customHeight="true" outlineLevel="0" collapsed="false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customFormat="false" ht="12.75" hidden="false" customHeight="true" outlineLevel="0" collapsed="false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customFormat="false" ht="12.75" hidden="false" customHeight="true" outlineLevel="0" collapsed="false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customFormat="false" ht="12.75" hidden="false" customHeight="true" outlineLevel="0" collapsed="false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customFormat="false" ht="12.75" hidden="false" customHeight="true" outlineLevel="0" collapsed="false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customFormat="false" ht="12.75" hidden="false" customHeight="true" outlineLevel="0" collapsed="false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customFormat="false" ht="12.75" hidden="false" customHeight="true" outlineLevel="0" collapsed="false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customFormat="false" ht="12.75" hidden="false" customHeight="true" outlineLevel="0" collapsed="false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customFormat="false" ht="12.75" hidden="false" customHeight="true" outlineLevel="0" collapsed="false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customFormat="false" ht="12.75" hidden="false" customHeight="true" outlineLevel="0" collapsed="false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customFormat="false" ht="12.75" hidden="false" customHeight="true" outlineLevel="0" collapsed="false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customFormat="false" ht="12.75" hidden="false" customHeight="true" outlineLevel="0" collapsed="false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customFormat="false" ht="12.75" hidden="false" customHeight="true" outlineLevel="0" collapsed="false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customFormat="false" ht="12.75" hidden="false" customHeight="true" outlineLevel="0" collapsed="false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customFormat="false" ht="12.75" hidden="false" customHeight="true" outlineLevel="0" collapsed="false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customFormat="false" ht="12.75" hidden="false" customHeight="true" outlineLevel="0" collapsed="false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customFormat="false" ht="12.75" hidden="false" customHeight="true" outlineLevel="0" collapsed="false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customFormat="false" ht="12.75" hidden="false" customHeight="true" outlineLevel="0" collapsed="false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customFormat="false" ht="12.75" hidden="false" customHeight="true" outlineLevel="0" collapsed="false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customFormat="false" ht="12.75" hidden="false" customHeight="true" outlineLevel="0" collapsed="false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customFormat="false" ht="12.75" hidden="false" customHeight="true" outlineLevel="0" collapsed="false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customFormat="false" ht="12.75" hidden="false" customHeight="true" outlineLevel="0" collapsed="false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customFormat="false" ht="12.75" hidden="false" customHeight="true" outlineLevel="0" collapsed="false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customFormat="false" ht="12.75" hidden="false" customHeight="true" outlineLevel="0" collapsed="false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customFormat="false" ht="12.75" hidden="false" customHeight="true" outlineLevel="0" collapsed="false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customFormat="false" ht="12.75" hidden="false" customHeight="true" outlineLevel="0" collapsed="false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customFormat="false" ht="12.75" hidden="false" customHeight="true" outlineLevel="0" collapsed="false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customFormat="false" ht="12.75" hidden="false" customHeight="true" outlineLevel="0" collapsed="false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customFormat="false" ht="12.75" hidden="false" customHeight="true" outlineLevel="0" collapsed="false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customFormat="false" ht="12.75" hidden="false" customHeight="true" outlineLevel="0" collapsed="false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customFormat="false" ht="12.75" hidden="false" customHeight="true" outlineLevel="0" collapsed="false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customFormat="false" ht="12.75" hidden="false" customHeight="true" outlineLevel="0" collapsed="false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customFormat="false" ht="12.75" hidden="false" customHeight="true" outlineLevel="0" collapsed="false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customFormat="false" ht="12.75" hidden="false" customHeight="true" outlineLevel="0" collapsed="false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customFormat="false" ht="12.75" hidden="false" customHeight="true" outlineLevel="0" collapsed="false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customFormat="false" ht="12.75" hidden="false" customHeight="true" outlineLevel="0" collapsed="false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customFormat="false" ht="12.75" hidden="false" customHeight="true" outlineLevel="0" collapsed="false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customFormat="false" ht="12.75" hidden="false" customHeight="true" outlineLevel="0" collapsed="false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customFormat="false" ht="12.75" hidden="false" customHeight="true" outlineLevel="0" collapsed="false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customFormat="false" ht="12.75" hidden="false" customHeight="true" outlineLevel="0" collapsed="false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customFormat="false" ht="12.75" hidden="false" customHeight="true" outlineLevel="0" collapsed="false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customFormat="false" ht="12.75" hidden="false" customHeight="true" outlineLevel="0" collapsed="false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customFormat="false" ht="12.75" hidden="false" customHeight="true" outlineLevel="0" collapsed="false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customFormat="false" ht="12.75" hidden="false" customHeight="true" outlineLevel="0" collapsed="false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customFormat="false" ht="12.75" hidden="false" customHeight="true" outlineLevel="0" collapsed="false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customFormat="false" ht="12.75" hidden="false" customHeight="true" outlineLevel="0" collapsed="false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customFormat="false" ht="12.75" hidden="false" customHeight="true" outlineLevel="0" collapsed="false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customFormat="false" ht="12.75" hidden="false" customHeight="true" outlineLevel="0" collapsed="false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customFormat="false" ht="12.75" hidden="false" customHeight="true" outlineLevel="0" collapsed="false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customFormat="false" ht="12.75" hidden="false" customHeight="true" outlineLevel="0" collapsed="false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customFormat="false" ht="12.75" hidden="false" customHeight="true" outlineLevel="0" collapsed="false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customFormat="false" ht="12.75" hidden="false" customHeight="true" outlineLevel="0" collapsed="false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customFormat="false" ht="12.75" hidden="false" customHeight="true" outlineLevel="0" collapsed="false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customFormat="false" ht="12.75" hidden="false" customHeight="true" outlineLevel="0" collapsed="false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customFormat="false" ht="12.75" hidden="false" customHeight="true" outlineLevel="0" collapsed="false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customFormat="false" ht="12.75" hidden="false" customHeight="true" outlineLevel="0" collapsed="false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customFormat="false" ht="12.75" hidden="false" customHeight="true" outlineLevel="0" collapsed="false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customFormat="false" ht="12.75" hidden="false" customHeight="true" outlineLevel="0" collapsed="false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customFormat="false" ht="12.75" hidden="false" customHeight="true" outlineLevel="0" collapsed="false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customFormat="false" ht="12.75" hidden="false" customHeight="true" outlineLevel="0" collapsed="false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customFormat="false" ht="12.75" hidden="false" customHeight="true" outlineLevel="0" collapsed="false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customFormat="false" ht="12.75" hidden="false" customHeight="true" outlineLevel="0" collapsed="false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customFormat="false" ht="12.75" hidden="false" customHeight="true" outlineLevel="0" collapsed="false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customFormat="false" ht="12.75" hidden="false" customHeight="true" outlineLevel="0" collapsed="false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customFormat="false" ht="12.75" hidden="false" customHeight="true" outlineLevel="0" collapsed="false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customFormat="false" ht="12.75" hidden="false" customHeight="true" outlineLevel="0" collapsed="false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customFormat="false" ht="12.75" hidden="false" customHeight="true" outlineLevel="0" collapsed="false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customFormat="false" ht="12.75" hidden="false" customHeight="true" outlineLevel="0" collapsed="false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customFormat="false" ht="12.75" hidden="false" customHeight="true" outlineLevel="0" collapsed="false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customFormat="false" ht="12.75" hidden="false" customHeight="true" outlineLevel="0" collapsed="false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customFormat="false" ht="12.75" hidden="false" customHeight="true" outlineLevel="0" collapsed="false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customFormat="false" ht="12.75" hidden="false" customHeight="true" outlineLevel="0" collapsed="false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customFormat="false" ht="12.75" hidden="false" customHeight="true" outlineLevel="0" collapsed="false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customFormat="false" ht="12.75" hidden="false" customHeight="true" outlineLevel="0" collapsed="false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customFormat="false" ht="12.75" hidden="false" customHeight="true" outlineLevel="0" collapsed="false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customFormat="false" ht="12.75" hidden="false" customHeight="true" outlineLevel="0" collapsed="false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customFormat="false" ht="12.75" hidden="false" customHeight="true" outlineLevel="0" collapsed="false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customFormat="false" ht="12.75" hidden="false" customHeight="true" outlineLevel="0" collapsed="false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customFormat="false" ht="12.75" hidden="false" customHeight="true" outlineLevel="0" collapsed="false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customFormat="false" ht="12.75" hidden="false" customHeight="true" outlineLevel="0" collapsed="false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customFormat="false" ht="12.75" hidden="false" customHeight="true" outlineLevel="0" collapsed="false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customFormat="false" ht="12.75" hidden="false" customHeight="true" outlineLevel="0" collapsed="false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customFormat="false" ht="12.75" hidden="false" customHeight="true" outlineLevel="0" collapsed="false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customFormat="false" ht="12.75" hidden="false" customHeight="true" outlineLevel="0" collapsed="false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customFormat="false" ht="12.75" hidden="false" customHeight="true" outlineLevel="0" collapsed="false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customFormat="false" ht="12.75" hidden="false" customHeight="true" outlineLevel="0" collapsed="false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customFormat="false" ht="12.75" hidden="false" customHeight="true" outlineLevel="0" collapsed="false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customFormat="false" ht="12.75" hidden="false" customHeight="true" outlineLevel="0" collapsed="false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customFormat="false" ht="12.75" hidden="false" customHeight="true" outlineLevel="0" collapsed="false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customFormat="false" ht="12.75" hidden="false" customHeight="true" outlineLevel="0" collapsed="false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customFormat="false" ht="12.75" hidden="false" customHeight="true" outlineLevel="0" collapsed="false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customFormat="false" ht="12.75" hidden="false" customHeight="true" outlineLevel="0" collapsed="false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customFormat="false" ht="12.75" hidden="false" customHeight="true" outlineLevel="0" collapsed="false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customFormat="false" ht="12.75" hidden="false" customHeight="true" outlineLevel="0" collapsed="false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customFormat="false" ht="12.75" hidden="false" customHeight="true" outlineLevel="0" collapsed="false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customFormat="false" ht="12.75" hidden="false" customHeight="true" outlineLevel="0" collapsed="false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customFormat="false" ht="12.75" hidden="false" customHeight="true" outlineLevel="0" collapsed="false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customFormat="false" ht="12.75" hidden="false" customHeight="true" outlineLevel="0" collapsed="false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customFormat="false" ht="12.75" hidden="false" customHeight="true" outlineLevel="0" collapsed="false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customFormat="false" ht="12.75" hidden="false" customHeight="true" outlineLevel="0" collapsed="false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customFormat="false" ht="12.75" hidden="false" customHeight="true" outlineLevel="0" collapsed="false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customFormat="false" ht="12.75" hidden="false" customHeight="true" outlineLevel="0" collapsed="false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customFormat="false" ht="12.75" hidden="false" customHeight="true" outlineLevel="0" collapsed="false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customFormat="false" ht="12.75" hidden="false" customHeight="true" outlineLevel="0" collapsed="false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customFormat="false" ht="12.75" hidden="false" customHeight="true" outlineLevel="0" collapsed="false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customFormat="false" ht="12.75" hidden="false" customHeight="true" outlineLevel="0" collapsed="false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customFormat="false" ht="12.75" hidden="false" customHeight="true" outlineLevel="0" collapsed="false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customFormat="false" ht="12.75" hidden="false" customHeight="true" outlineLevel="0" collapsed="false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customFormat="false" ht="12.75" hidden="false" customHeight="true" outlineLevel="0" collapsed="false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customFormat="false" ht="12.75" hidden="false" customHeight="true" outlineLevel="0" collapsed="false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customFormat="false" ht="12.75" hidden="false" customHeight="true" outlineLevel="0" collapsed="false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customFormat="false" ht="12.75" hidden="false" customHeight="true" outlineLevel="0" collapsed="false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customFormat="false" ht="12.75" hidden="false" customHeight="true" outlineLevel="0" collapsed="false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customFormat="false" ht="12.75" hidden="false" customHeight="true" outlineLevel="0" collapsed="false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customFormat="false" ht="12.75" hidden="false" customHeight="true" outlineLevel="0" collapsed="false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customFormat="false" ht="12.75" hidden="false" customHeight="true" outlineLevel="0" collapsed="false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customFormat="false" ht="12.75" hidden="false" customHeight="true" outlineLevel="0" collapsed="false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customFormat="false" ht="12.75" hidden="false" customHeight="true" outlineLevel="0" collapsed="false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customFormat="false" ht="12.75" hidden="false" customHeight="true" outlineLevel="0" collapsed="false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customFormat="false" ht="12.75" hidden="false" customHeight="true" outlineLevel="0" collapsed="false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customFormat="false" ht="12.75" hidden="false" customHeight="true" outlineLevel="0" collapsed="false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customFormat="false" ht="12.75" hidden="false" customHeight="true" outlineLevel="0" collapsed="false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customFormat="false" ht="12.75" hidden="false" customHeight="true" outlineLevel="0" collapsed="false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customFormat="false" ht="12.75" hidden="false" customHeight="true" outlineLevel="0" collapsed="false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customFormat="false" ht="12.75" hidden="false" customHeight="true" outlineLevel="0" collapsed="false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customFormat="false" ht="12.75" hidden="false" customHeight="true" outlineLevel="0" collapsed="false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customFormat="false" ht="12.75" hidden="false" customHeight="true" outlineLevel="0" collapsed="false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customFormat="false" ht="12.75" hidden="false" customHeight="true" outlineLevel="0" collapsed="false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customFormat="false" ht="12.75" hidden="false" customHeight="true" outlineLevel="0" collapsed="false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customFormat="false" ht="12.75" hidden="false" customHeight="true" outlineLevel="0" collapsed="false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customFormat="false" ht="12.75" hidden="false" customHeight="true" outlineLevel="0" collapsed="false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customFormat="false" ht="12.75" hidden="false" customHeight="true" outlineLevel="0" collapsed="false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customFormat="false" ht="12.75" hidden="false" customHeight="true" outlineLevel="0" collapsed="false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customFormat="false" ht="12.75" hidden="false" customHeight="true" outlineLevel="0" collapsed="false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customFormat="false" ht="12.75" hidden="false" customHeight="true" outlineLevel="0" collapsed="false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customFormat="false" ht="12.75" hidden="false" customHeight="true" outlineLevel="0" collapsed="false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customFormat="false" ht="12.75" hidden="false" customHeight="true" outlineLevel="0" collapsed="false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customFormat="false" ht="12.75" hidden="false" customHeight="true" outlineLevel="0" collapsed="false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customFormat="false" ht="12.75" hidden="false" customHeight="true" outlineLevel="0" collapsed="false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customFormat="false" ht="12.75" hidden="false" customHeight="true" outlineLevel="0" collapsed="false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customFormat="false" ht="12.75" hidden="false" customHeight="true" outlineLevel="0" collapsed="false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customFormat="false" ht="12.75" hidden="false" customHeight="true" outlineLevel="0" collapsed="false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customFormat="false" ht="12.75" hidden="false" customHeight="true" outlineLevel="0" collapsed="false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customFormat="false" ht="12.75" hidden="false" customHeight="true" outlineLevel="0" collapsed="false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customFormat="false" ht="12.75" hidden="false" customHeight="true" outlineLevel="0" collapsed="false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customFormat="false" ht="12.75" hidden="false" customHeight="true" outlineLevel="0" collapsed="false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customFormat="false" ht="12.75" hidden="false" customHeight="true" outlineLevel="0" collapsed="false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customFormat="false" ht="12.75" hidden="false" customHeight="true" outlineLevel="0" collapsed="false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customFormat="false" ht="12.75" hidden="false" customHeight="true" outlineLevel="0" collapsed="false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customFormat="false" ht="12.75" hidden="false" customHeight="true" outlineLevel="0" collapsed="false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customFormat="false" ht="12.75" hidden="false" customHeight="true" outlineLevel="0" collapsed="false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customFormat="false" ht="12.75" hidden="false" customHeight="true" outlineLevel="0" collapsed="false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customFormat="false" ht="12.75" hidden="false" customHeight="true" outlineLevel="0" collapsed="false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customFormat="false" ht="12.75" hidden="false" customHeight="true" outlineLevel="0" collapsed="false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customFormat="false" ht="12.75" hidden="false" customHeight="true" outlineLevel="0" collapsed="false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customFormat="false" ht="12.75" hidden="false" customHeight="true" outlineLevel="0" collapsed="false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customFormat="false" ht="12.75" hidden="false" customHeight="true" outlineLevel="0" collapsed="false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customFormat="false" ht="12.75" hidden="false" customHeight="true" outlineLevel="0" collapsed="false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customFormat="false" ht="12.75" hidden="false" customHeight="true" outlineLevel="0" collapsed="false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customFormat="false" ht="12.75" hidden="false" customHeight="true" outlineLevel="0" collapsed="false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customFormat="false" ht="12.75" hidden="false" customHeight="true" outlineLevel="0" collapsed="false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customFormat="false" ht="12.75" hidden="false" customHeight="true" outlineLevel="0" collapsed="false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customFormat="false" ht="12.75" hidden="false" customHeight="true" outlineLevel="0" collapsed="false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customFormat="false" ht="12.75" hidden="false" customHeight="true" outlineLevel="0" collapsed="false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customFormat="false" ht="12.75" hidden="false" customHeight="true" outlineLevel="0" collapsed="false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customFormat="false" ht="12.75" hidden="false" customHeight="true" outlineLevel="0" collapsed="false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customFormat="false" ht="12.75" hidden="false" customHeight="true" outlineLevel="0" collapsed="false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customFormat="false" ht="12.75" hidden="false" customHeight="true" outlineLevel="0" collapsed="false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customFormat="false" ht="12.75" hidden="false" customHeight="true" outlineLevel="0" collapsed="false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customFormat="false" ht="12.75" hidden="false" customHeight="true" outlineLevel="0" collapsed="false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customFormat="false" ht="12.75" hidden="false" customHeight="true" outlineLevel="0" collapsed="false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customFormat="false" ht="12.75" hidden="false" customHeight="true" outlineLevel="0" collapsed="false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customFormat="false" ht="12.75" hidden="false" customHeight="true" outlineLevel="0" collapsed="false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customFormat="false" ht="12.75" hidden="false" customHeight="true" outlineLevel="0" collapsed="false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customFormat="false" ht="12.75" hidden="false" customHeight="true" outlineLevel="0" collapsed="false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customFormat="false" ht="12.75" hidden="false" customHeight="true" outlineLevel="0" collapsed="false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customFormat="false" ht="12.75" hidden="false" customHeight="true" outlineLevel="0" collapsed="false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customFormat="false" ht="12.75" hidden="false" customHeight="true" outlineLevel="0" collapsed="false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customFormat="false" ht="12.75" hidden="false" customHeight="true" outlineLevel="0" collapsed="false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customFormat="false" ht="12.75" hidden="false" customHeight="true" outlineLevel="0" collapsed="false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customFormat="false" ht="12.75" hidden="false" customHeight="true" outlineLevel="0" collapsed="false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</sheetData>
  <mergeCells count="32">
    <mergeCell ref="A2:C3"/>
    <mergeCell ref="A4:C4"/>
    <mergeCell ref="A5:C5"/>
    <mergeCell ref="A6:C6"/>
    <mergeCell ref="A10:C10"/>
    <mergeCell ref="A21:C21"/>
    <mergeCell ref="A30:B30"/>
    <mergeCell ref="A37:B37"/>
    <mergeCell ref="A41:B41"/>
    <mergeCell ref="A44:B44"/>
    <mergeCell ref="A47:B47"/>
    <mergeCell ref="A56:B56"/>
    <mergeCell ref="A57:D57"/>
    <mergeCell ref="A58:D58"/>
    <mergeCell ref="A59:D59"/>
    <mergeCell ref="A61:B61"/>
    <mergeCell ref="A70:C70"/>
    <mergeCell ref="A75:B75"/>
    <mergeCell ref="A79:B79"/>
    <mergeCell ref="A83:B83"/>
    <mergeCell ref="A90:B90"/>
    <mergeCell ref="A94:B94"/>
    <mergeCell ref="A101:B101"/>
    <mergeCell ref="A102:D103"/>
    <mergeCell ref="A105:B105"/>
    <mergeCell ref="A107:B107"/>
    <mergeCell ref="A112:B112"/>
    <mergeCell ref="A115:B115"/>
    <mergeCell ref="A119:B119"/>
    <mergeCell ref="A122:B122"/>
    <mergeCell ref="A126:B126"/>
    <mergeCell ref="A138:D138"/>
  </mergeCells>
  <printOptions headings="false" gridLines="false" gridLinesSet="true" horizontalCentered="true" verticalCentered="false"/>
  <pageMargins left="0.7875" right="0.7875" top="0.7875" bottom="0.945138888888889" header="0" footer="0"/>
  <pageSetup paperSize="9" scale="57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&amp;CPágina &amp;P de &amp;N</oddFooter>
  </headerFooter>
  <rowBreaks count="1" manualBreakCount="1">
    <brk id="91" man="true" max="16383" min="0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3:K1048576"/>
  <sheetViews>
    <sheetView showFormulas="false" showGridLines="true" showRowColHeaders="true" showZeros="true" rightToLeft="false" tabSelected="false" showOutlineSymbols="true" defaultGridColor="true" view="normal" topLeftCell="A43" colorId="64" zoomScale="100" zoomScaleNormal="100" zoomScalePageLayoutView="100" workbookViewId="0">
      <selection pane="topLeft" activeCell="B90" activeCellId="0" sqref="B90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21" width="5.01"/>
    <col collapsed="false" customWidth="false" hidden="false" outlineLevel="0" max="4" min="2" style="121" width="9.13"/>
    <col collapsed="false" customWidth="true" hidden="false" outlineLevel="0" max="5" min="5" style="121" width="21.71"/>
    <col collapsed="false" customWidth="false" hidden="false" outlineLevel="0" max="6" min="6" style="121" width="9.13"/>
    <col collapsed="false" customWidth="true" hidden="false" outlineLevel="0" max="7" min="7" style="121" width="39.28"/>
    <col collapsed="false" customWidth="false" hidden="false" outlineLevel="0" max="1024" min="8" style="121" width="9.13"/>
  </cols>
  <sheetData>
    <row r="3" customFormat="false" ht="12.75" hidden="false" customHeight="false" outlineLevel="0" collapsed="false">
      <c r="B3" s="122" t="s">
        <v>46</v>
      </c>
      <c r="C3" s="122"/>
      <c r="D3" s="122"/>
      <c r="E3" s="122"/>
      <c r="F3" s="122"/>
      <c r="G3" s="122"/>
    </row>
    <row r="4" customFormat="false" ht="12.8" hidden="false" customHeight="false" outlineLevel="0" collapsed="false">
      <c r="B4" s="123" t="s">
        <v>24</v>
      </c>
      <c r="C4" s="123" t="s">
        <v>50</v>
      </c>
      <c r="D4" s="123"/>
      <c r="E4" s="123"/>
      <c r="F4" s="123"/>
      <c r="G4" s="123"/>
    </row>
    <row r="5" customFormat="false" ht="20.1" hidden="false" customHeight="true" outlineLevel="0" collapsed="false">
      <c r="B5" s="124" t="s">
        <v>150</v>
      </c>
      <c r="C5" s="124"/>
      <c r="D5" s="124"/>
      <c r="E5" s="124"/>
      <c r="F5" s="124"/>
      <c r="G5" s="124"/>
    </row>
    <row r="6" customFormat="false" ht="20.1" hidden="false" customHeight="true" outlineLevel="0" collapsed="false">
      <c r="B6" s="124"/>
      <c r="C6" s="124"/>
      <c r="D6" s="124"/>
      <c r="E6" s="124"/>
      <c r="F6" s="124"/>
      <c r="G6" s="124"/>
    </row>
    <row r="7" customFormat="false" ht="20.1" hidden="false" customHeight="true" outlineLevel="0" collapsed="false">
      <c r="B7" s="124"/>
      <c r="C7" s="124"/>
      <c r="D7" s="124"/>
      <c r="E7" s="124"/>
      <c r="F7" s="124"/>
      <c r="G7" s="124"/>
    </row>
    <row r="8" customFormat="false" ht="27.6" hidden="false" customHeight="true" outlineLevel="0" collapsed="false">
      <c r="B8" s="124" t="s">
        <v>151</v>
      </c>
      <c r="C8" s="124"/>
      <c r="D8" s="124"/>
      <c r="E8" s="124"/>
      <c r="F8" s="124"/>
      <c r="G8" s="124"/>
    </row>
    <row r="9" customFormat="false" ht="40.25" hidden="false" customHeight="true" outlineLevel="0" collapsed="false">
      <c r="B9" s="124" t="s">
        <v>152</v>
      </c>
      <c r="C9" s="124"/>
      <c r="D9" s="124"/>
      <c r="E9" s="124"/>
      <c r="F9" s="124"/>
      <c r="G9" s="124"/>
    </row>
    <row r="10" customFormat="false" ht="23.85" hidden="false" customHeight="true" outlineLevel="0" collapsed="false">
      <c r="B10" s="124" t="s">
        <v>153</v>
      </c>
      <c r="C10" s="124"/>
      <c r="D10" s="124"/>
      <c r="E10" s="124"/>
      <c r="F10" s="124"/>
      <c r="G10" s="124"/>
    </row>
    <row r="11" customFormat="false" ht="12.75" hidden="false" customHeight="false" outlineLevel="0" collapsed="false">
      <c r="B11" s="125"/>
      <c r="C11" s="125"/>
      <c r="D11" s="125"/>
      <c r="E11" s="125"/>
      <c r="F11" s="125"/>
      <c r="G11" s="125"/>
    </row>
    <row r="12" customFormat="false" ht="12.75" hidden="false" customHeight="false" outlineLevel="0" collapsed="false">
      <c r="B12" s="126"/>
      <c r="C12" s="126"/>
      <c r="D12" s="126"/>
      <c r="E12" s="126"/>
      <c r="F12" s="126"/>
      <c r="G12" s="126"/>
    </row>
    <row r="13" customFormat="false" ht="12.75" hidden="false" customHeight="false" outlineLevel="0" collapsed="false">
      <c r="B13" s="122" t="s">
        <v>59</v>
      </c>
      <c r="C13" s="122"/>
      <c r="D13" s="122"/>
      <c r="E13" s="122"/>
      <c r="F13" s="122"/>
      <c r="G13" s="122"/>
    </row>
    <row r="14" customFormat="false" ht="15.75" hidden="false" customHeight="true" outlineLevel="0" collapsed="false">
      <c r="B14" s="127" t="s">
        <v>60</v>
      </c>
      <c r="C14" s="127"/>
      <c r="D14" s="127"/>
      <c r="E14" s="127"/>
      <c r="F14" s="127"/>
      <c r="G14" s="127"/>
    </row>
    <row r="15" customFormat="false" ht="15.75" hidden="false" customHeight="true" outlineLevel="0" collapsed="false">
      <c r="B15" s="128" t="s">
        <v>26</v>
      </c>
      <c r="C15" s="123" t="s">
        <v>62</v>
      </c>
      <c r="D15" s="123"/>
      <c r="E15" s="123"/>
      <c r="F15" s="123"/>
      <c r="G15" s="123"/>
    </row>
    <row r="16" customFormat="false" ht="26.1" hidden="false" customHeight="true" outlineLevel="0" collapsed="false">
      <c r="B16" s="129" t="s">
        <v>154</v>
      </c>
      <c r="C16" s="129"/>
      <c r="D16" s="129"/>
      <c r="E16" s="129"/>
      <c r="F16" s="129"/>
      <c r="G16" s="129"/>
    </row>
    <row r="17" customFormat="false" ht="12.75" hidden="false" customHeight="false" outlineLevel="0" collapsed="false">
      <c r="B17" s="130" t="s">
        <v>155</v>
      </c>
      <c r="C17" s="130"/>
      <c r="D17" s="130"/>
      <c r="E17" s="130"/>
      <c r="F17" s="130"/>
      <c r="G17" s="130"/>
    </row>
    <row r="18" customFormat="false" ht="15.75" hidden="false" customHeight="true" outlineLevel="0" collapsed="false">
      <c r="B18" s="131" t="s">
        <v>64</v>
      </c>
      <c r="C18" s="131"/>
      <c r="D18" s="131"/>
      <c r="E18" s="131"/>
      <c r="F18" s="131"/>
      <c r="G18" s="131"/>
    </row>
    <row r="19" customFormat="false" ht="15.75" hidden="false" customHeight="true" outlineLevel="0" collapsed="false">
      <c r="B19" s="132" t="s">
        <v>71</v>
      </c>
      <c r="C19" s="132" t="s">
        <v>72</v>
      </c>
      <c r="D19" s="132"/>
      <c r="E19" s="132"/>
      <c r="F19" s="132"/>
      <c r="G19" s="132"/>
    </row>
    <row r="20" customFormat="false" ht="12.75" hidden="false" customHeight="true" outlineLevel="0" collapsed="false">
      <c r="B20" s="133" t="s">
        <v>156</v>
      </c>
      <c r="C20" s="133"/>
      <c r="D20" s="133"/>
      <c r="E20" s="133"/>
      <c r="F20" s="133"/>
      <c r="G20" s="133"/>
    </row>
    <row r="21" customFormat="false" ht="12.75" hidden="false" customHeight="false" outlineLevel="0" collapsed="false">
      <c r="B21" s="133"/>
      <c r="C21" s="133"/>
      <c r="D21" s="133"/>
      <c r="E21" s="133"/>
      <c r="F21" s="133"/>
      <c r="G21" s="133"/>
    </row>
    <row r="22" customFormat="false" ht="12.75" hidden="false" customHeight="false" outlineLevel="0" collapsed="false">
      <c r="B22" s="133"/>
      <c r="C22" s="133"/>
      <c r="D22" s="133"/>
      <c r="E22" s="133"/>
      <c r="F22" s="133"/>
      <c r="G22" s="133"/>
    </row>
    <row r="23" customFormat="false" ht="14.9" hidden="false" customHeight="true" outlineLevel="0" collapsed="false">
      <c r="B23" s="134" t="s">
        <v>157</v>
      </c>
      <c r="C23" s="134"/>
      <c r="D23" s="134"/>
      <c r="E23" s="134"/>
      <c r="F23" s="134"/>
      <c r="G23" s="134"/>
    </row>
    <row r="24" customFormat="false" ht="15.75" hidden="false" customHeight="true" outlineLevel="0" collapsed="false">
      <c r="B24" s="131" t="s">
        <v>78</v>
      </c>
      <c r="C24" s="131"/>
      <c r="D24" s="131"/>
      <c r="E24" s="131"/>
      <c r="F24" s="131"/>
      <c r="G24" s="131"/>
    </row>
    <row r="25" customFormat="false" ht="12.75" hidden="false" customHeight="true" outlineLevel="0" collapsed="false">
      <c r="B25" s="123" t="s">
        <v>24</v>
      </c>
      <c r="C25" s="135" t="s">
        <v>81</v>
      </c>
      <c r="D25" s="135"/>
      <c r="E25" s="135"/>
      <c r="F25" s="135"/>
      <c r="G25" s="135"/>
    </row>
    <row r="26" customFormat="false" ht="12.8" hidden="false" customHeight="false" outlineLevel="0" collapsed="false">
      <c r="B26" s="134" t="s">
        <v>158</v>
      </c>
      <c r="C26" s="134"/>
      <c r="D26" s="134"/>
      <c r="E26" s="134"/>
      <c r="F26" s="134"/>
      <c r="G26" s="134"/>
    </row>
    <row r="27" customFormat="false" ht="12.75" hidden="false" customHeight="false" outlineLevel="0" collapsed="false">
      <c r="B27" s="136"/>
      <c r="C27" s="136"/>
      <c r="D27" s="136"/>
      <c r="E27" s="136"/>
      <c r="F27" s="136"/>
      <c r="G27" s="136"/>
    </row>
    <row r="29" customFormat="false" ht="15.75" hidden="false" customHeight="true" outlineLevel="0" collapsed="false">
      <c r="B29" s="122" t="s">
        <v>97</v>
      </c>
      <c r="C29" s="122"/>
      <c r="D29" s="122"/>
      <c r="E29" s="122"/>
      <c r="F29" s="122"/>
      <c r="G29" s="122"/>
    </row>
    <row r="30" customFormat="false" ht="12.75" hidden="false" customHeight="false" outlineLevel="0" collapsed="false">
      <c r="B30" s="137" t="s">
        <v>24</v>
      </c>
      <c r="C30" s="138" t="s">
        <v>98</v>
      </c>
      <c r="D30" s="138"/>
      <c r="E30" s="138"/>
      <c r="F30" s="138"/>
      <c r="G30" s="138"/>
    </row>
    <row r="31" customFormat="false" ht="12.75" hidden="false" customHeight="false" outlineLevel="0" collapsed="false">
      <c r="B31" s="139" t="s">
        <v>159</v>
      </c>
      <c r="C31" s="139"/>
      <c r="D31" s="139"/>
      <c r="E31" s="139"/>
      <c r="F31" s="139"/>
      <c r="G31" s="139"/>
    </row>
    <row r="32" customFormat="false" ht="12.75" hidden="false" customHeight="true" outlineLevel="0" collapsed="false">
      <c r="B32" s="140" t="s">
        <v>160</v>
      </c>
      <c r="C32" s="140"/>
      <c r="D32" s="140"/>
      <c r="E32" s="140"/>
      <c r="F32" s="140"/>
      <c r="G32" s="140"/>
    </row>
    <row r="33" customFormat="false" ht="12.75" hidden="false" customHeight="false" outlineLevel="0" collapsed="false">
      <c r="B33" s="140"/>
      <c r="C33" s="140"/>
      <c r="D33" s="140"/>
      <c r="E33" s="140"/>
      <c r="F33" s="140"/>
      <c r="G33" s="140"/>
    </row>
    <row r="34" customFormat="false" ht="12.75" hidden="false" customHeight="false" outlineLevel="0" collapsed="false">
      <c r="B34" s="141" t="s">
        <v>28</v>
      </c>
      <c r="C34" s="128" t="s">
        <v>161</v>
      </c>
      <c r="D34" s="128"/>
      <c r="E34" s="128"/>
      <c r="F34" s="128"/>
      <c r="G34" s="128"/>
    </row>
    <row r="35" customFormat="false" ht="12.75" hidden="false" customHeight="false" outlineLevel="0" collapsed="false">
      <c r="B35" s="142" t="s">
        <v>162</v>
      </c>
      <c r="C35" s="142"/>
      <c r="D35" s="142"/>
      <c r="E35" s="142"/>
      <c r="F35" s="142"/>
      <c r="G35" s="142"/>
    </row>
    <row r="36" customFormat="false" ht="12.75" hidden="false" customHeight="false" outlineLevel="0" collapsed="false">
      <c r="B36" s="143" t="s">
        <v>163</v>
      </c>
      <c r="C36" s="143"/>
      <c r="D36" s="143"/>
      <c r="E36" s="143"/>
      <c r="F36" s="143"/>
      <c r="G36" s="143"/>
    </row>
    <row r="37" customFormat="false" ht="12.75" hidden="false" customHeight="false" outlineLevel="0" collapsed="false">
      <c r="B37" s="144" t="s">
        <v>164</v>
      </c>
      <c r="C37" s="144"/>
      <c r="D37" s="144"/>
      <c r="E37" s="144"/>
      <c r="F37" s="144"/>
      <c r="G37" s="144"/>
    </row>
    <row r="38" customFormat="false" ht="12.75" hidden="false" customHeight="false" outlineLevel="0" collapsed="false">
      <c r="B38" s="145" t="s">
        <v>31</v>
      </c>
      <c r="C38" s="128" t="s">
        <v>101</v>
      </c>
      <c r="D38" s="128"/>
      <c r="E38" s="128"/>
      <c r="F38" s="128"/>
      <c r="G38" s="128"/>
    </row>
    <row r="39" customFormat="false" ht="12.75" hidden="false" customHeight="false" outlineLevel="0" collapsed="false">
      <c r="B39" s="139" t="s">
        <v>165</v>
      </c>
      <c r="C39" s="139"/>
      <c r="D39" s="139"/>
      <c r="E39" s="139"/>
      <c r="F39" s="139"/>
      <c r="G39" s="139"/>
    </row>
    <row r="40" customFormat="false" ht="12.75" hidden="false" customHeight="true" outlineLevel="0" collapsed="false">
      <c r="B40" s="146" t="s">
        <v>166</v>
      </c>
      <c r="C40" s="146"/>
      <c r="D40" s="146"/>
      <c r="E40" s="146"/>
      <c r="F40" s="146"/>
      <c r="G40" s="146"/>
    </row>
    <row r="41" customFormat="false" ht="12.75" hidden="false" customHeight="true" outlineLevel="0" collapsed="false">
      <c r="B41" s="147" t="s">
        <v>167</v>
      </c>
      <c r="C41" s="147"/>
      <c r="D41" s="147"/>
      <c r="E41" s="147"/>
      <c r="F41" s="147"/>
      <c r="G41" s="147"/>
    </row>
    <row r="42" customFormat="false" ht="12.75" hidden="false" customHeight="false" outlineLevel="0" collapsed="false">
      <c r="B42" s="147"/>
      <c r="C42" s="147"/>
      <c r="D42" s="147"/>
      <c r="E42" s="147"/>
      <c r="F42" s="147"/>
      <c r="G42" s="147"/>
    </row>
    <row r="43" customFormat="false" ht="12.75" hidden="false" customHeight="false" outlineLevel="0" collapsed="false">
      <c r="B43" s="144" t="s">
        <v>168</v>
      </c>
      <c r="C43" s="144"/>
      <c r="D43" s="144"/>
      <c r="E43" s="144"/>
      <c r="F43" s="144"/>
      <c r="G43" s="144"/>
    </row>
    <row r="44" customFormat="false" ht="12.75" hidden="false" customHeight="false" outlineLevel="0" collapsed="false">
      <c r="B44" s="148" t="s">
        <v>56</v>
      </c>
      <c r="C44" s="149" t="s">
        <v>103</v>
      </c>
      <c r="D44" s="149"/>
      <c r="E44" s="149"/>
      <c r="F44" s="149"/>
      <c r="G44" s="149"/>
    </row>
    <row r="45" customFormat="false" ht="12.75" hidden="false" customHeight="false" outlineLevel="0" collapsed="false">
      <c r="B45" s="142" t="s">
        <v>162</v>
      </c>
      <c r="C45" s="142"/>
      <c r="D45" s="142"/>
      <c r="E45" s="142"/>
      <c r="F45" s="142"/>
      <c r="G45" s="142"/>
    </row>
    <row r="46" customFormat="false" ht="12.75" hidden="false" customHeight="false" outlineLevel="0" collapsed="false">
      <c r="B46" s="143" t="s">
        <v>163</v>
      </c>
      <c r="C46" s="143"/>
      <c r="D46" s="143"/>
      <c r="E46" s="143"/>
      <c r="F46" s="143"/>
      <c r="G46" s="143"/>
    </row>
    <row r="47" customFormat="false" ht="12.75" hidden="false" customHeight="false" outlineLevel="0" collapsed="false">
      <c r="B47" s="144" t="s">
        <v>164</v>
      </c>
      <c r="C47" s="144"/>
      <c r="D47" s="144"/>
      <c r="E47" s="144"/>
      <c r="F47" s="144"/>
      <c r="G47" s="144"/>
    </row>
    <row r="50" customFormat="false" ht="12.8" hidden="false" customHeight="false" outlineLevel="0" collapsed="false">
      <c r="B50" s="122" t="s">
        <v>104</v>
      </c>
      <c r="C50" s="122"/>
      <c r="D50" s="122"/>
      <c r="E50" s="122"/>
      <c r="F50" s="122"/>
      <c r="G50" s="122"/>
    </row>
    <row r="51" customFormat="false" ht="15.75" hidden="false" customHeight="true" outlineLevel="0" collapsed="false">
      <c r="B51" s="131" t="s">
        <v>105</v>
      </c>
      <c r="C51" s="131"/>
      <c r="D51" s="131"/>
      <c r="E51" s="131"/>
      <c r="F51" s="131"/>
      <c r="G51" s="131"/>
    </row>
    <row r="52" customFormat="false" ht="12.8" hidden="false" customHeight="true" outlineLevel="0" collapsed="false">
      <c r="B52" s="123" t="s">
        <v>24</v>
      </c>
      <c r="C52" s="135" t="s">
        <v>106</v>
      </c>
      <c r="D52" s="135"/>
      <c r="E52" s="135"/>
      <c r="F52" s="135"/>
      <c r="G52" s="135"/>
    </row>
    <row r="53" customFormat="false" ht="12.8" hidden="false" customHeight="false" outlineLevel="0" collapsed="false">
      <c r="B53" s="150" t="s">
        <v>169</v>
      </c>
      <c r="C53" s="150"/>
      <c r="D53" s="150"/>
      <c r="E53" s="150"/>
      <c r="F53" s="150"/>
      <c r="G53" s="150"/>
    </row>
    <row r="54" customFormat="false" ht="13.8" hidden="false" customHeight="false" outlineLevel="0" collapsed="false">
      <c r="B54" s="130"/>
      <c r="C54" s="130"/>
      <c r="D54" s="130"/>
      <c r="E54" s="130"/>
      <c r="F54" s="130"/>
      <c r="G54" s="130"/>
      <c r="I54" s="151"/>
      <c r="K54" s="152"/>
    </row>
    <row r="55" customFormat="false" ht="12.75" hidden="false" customHeight="true" outlineLevel="0" collapsed="false">
      <c r="B55" s="128" t="s">
        <v>26</v>
      </c>
      <c r="C55" s="153" t="s">
        <v>107</v>
      </c>
      <c r="D55" s="153"/>
      <c r="E55" s="153"/>
      <c r="F55" s="153"/>
      <c r="G55" s="153"/>
    </row>
    <row r="56" customFormat="false" ht="12.75" hidden="false" customHeight="true" outlineLevel="0" collapsed="false">
      <c r="B56" s="154" t="s">
        <v>170</v>
      </c>
      <c r="C56" s="154"/>
      <c r="D56" s="154"/>
      <c r="E56" s="154"/>
      <c r="F56" s="154"/>
      <c r="G56" s="154"/>
    </row>
    <row r="57" customFormat="false" ht="12.75" hidden="false" customHeight="true" outlineLevel="0" collapsed="false">
      <c r="B57" s="154"/>
      <c r="C57" s="154"/>
      <c r="D57" s="154"/>
      <c r="E57" s="154"/>
      <c r="F57" s="154"/>
      <c r="G57" s="154"/>
    </row>
    <row r="58" customFormat="false" ht="12.75" hidden="false" customHeight="true" outlineLevel="0" collapsed="false">
      <c r="B58" s="154"/>
      <c r="C58" s="154"/>
      <c r="D58" s="154"/>
      <c r="E58" s="154"/>
      <c r="F58" s="154"/>
      <c r="G58" s="154"/>
    </row>
    <row r="59" customFormat="false" ht="12.8" hidden="false" customHeight="true" outlineLevel="0" collapsed="false">
      <c r="B59" s="140" t="s">
        <v>171</v>
      </c>
      <c r="C59" s="140"/>
      <c r="D59" s="140"/>
      <c r="E59" s="140"/>
      <c r="F59" s="140"/>
      <c r="G59" s="140"/>
    </row>
    <row r="60" customFormat="false" ht="12.75" hidden="false" customHeight="true" outlineLevel="0" collapsed="false">
      <c r="B60" s="123" t="s">
        <v>28</v>
      </c>
      <c r="C60" s="135" t="s">
        <v>108</v>
      </c>
      <c r="D60" s="135"/>
      <c r="E60" s="135"/>
      <c r="F60" s="135"/>
      <c r="G60" s="135"/>
    </row>
    <row r="61" customFormat="false" ht="12.8" hidden="false" customHeight="false" outlineLevel="0" collapsed="false">
      <c r="B61" s="139" t="s">
        <v>172</v>
      </c>
      <c r="C61" s="139"/>
      <c r="D61" s="139"/>
      <c r="E61" s="139"/>
      <c r="F61" s="139"/>
      <c r="G61" s="139"/>
    </row>
    <row r="62" customFormat="false" ht="12.8" hidden="false" customHeight="true" outlineLevel="0" collapsed="false">
      <c r="B62" s="155" t="s">
        <v>173</v>
      </c>
      <c r="C62" s="155"/>
      <c r="D62" s="155"/>
      <c r="E62" s="155"/>
      <c r="F62" s="155"/>
      <c r="G62" s="155"/>
    </row>
    <row r="63" customFormat="false" ht="12.8" hidden="false" customHeight="false" outlineLevel="0" collapsed="false">
      <c r="B63" s="155"/>
      <c r="C63" s="155"/>
      <c r="D63" s="155"/>
      <c r="E63" s="155"/>
      <c r="F63" s="155"/>
      <c r="G63" s="155"/>
    </row>
    <row r="64" customFormat="false" ht="12.75" hidden="false" customHeight="true" outlineLevel="0" collapsed="false">
      <c r="B64" s="123" t="s">
        <v>31</v>
      </c>
      <c r="C64" s="135" t="s">
        <v>109</v>
      </c>
      <c r="D64" s="135"/>
      <c r="E64" s="135"/>
      <c r="F64" s="135"/>
      <c r="G64" s="135"/>
    </row>
    <row r="65" customFormat="false" ht="15" hidden="false" customHeight="true" outlineLevel="0" collapsed="false">
      <c r="B65" s="154" t="s">
        <v>174</v>
      </c>
      <c r="C65" s="154"/>
      <c r="D65" s="154"/>
      <c r="E65" s="154"/>
      <c r="F65" s="154"/>
      <c r="G65" s="154"/>
    </row>
    <row r="66" customFormat="false" ht="12.75" hidden="false" customHeight="true" outlineLevel="0" collapsed="false">
      <c r="B66" s="155" t="s">
        <v>175</v>
      </c>
      <c r="C66" s="155"/>
      <c r="D66" s="155"/>
      <c r="E66" s="155"/>
      <c r="F66" s="155"/>
      <c r="G66" s="155"/>
    </row>
    <row r="67" customFormat="false" ht="12.8" hidden="false" customHeight="false" outlineLevel="0" collapsed="false">
      <c r="B67" s="155"/>
      <c r="C67" s="155"/>
      <c r="D67" s="155"/>
      <c r="E67" s="155"/>
      <c r="F67" s="155"/>
      <c r="G67" s="155"/>
    </row>
    <row r="68" customFormat="false" ht="12.75" hidden="false" customHeight="true" outlineLevel="0" collapsed="false">
      <c r="B68" s="132" t="s">
        <v>54</v>
      </c>
      <c r="C68" s="156" t="s">
        <v>110</v>
      </c>
      <c r="D68" s="156"/>
      <c r="E68" s="156"/>
      <c r="F68" s="156"/>
      <c r="G68" s="156"/>
    </row>
    <row r="69" customFormat="false" ht="12.8" hidden="false" customHeight="false" outlineLevel="0" collapsed="false">
      <c r="B69" s="142" t="s">
        <v>176</v>
      </c>
      <c r="C69" s="142"/>
      <c r="D69" s="142"/>
      <c r="E69" s="142"/>
      <c r="F69" s="142"/>
      <c r="G69" s="142"/>
    </row>
    <row r="70" customFormat="false" ht="12.75" hidden="false" customHeight="false" outlineLevel="0" collapsed="false">
      <c r="B70" s="130" t="s">
        <v>177</v>
      </c>
      <c r="C70" s="130"/>
      <c r="D70" s="130"/>
      <c r="E70" s="130"/>
      <c r="F70" s="130"/>
      <c r="G70" s="130"/>
    </row>
    <row r="71" customFormat="false" ht="12.75" hidden="false" customHeight="false" outlineLevel="0" collapsed="false">
      <c r="B71" s="136"/>
      <c r="C71" s="136"/>
      <c r="D71" s="136"/>
      <c r="E71" s="136"/>
      <c r="F71" s="136"/>
      <c r="G71" s="136"/>
    </row>
    <row r="72" customFormat="false" ht="12.75" hidden="false" customHeight="false" outlineLevel="0" collapsed="false">
      <c r="B72" s="136"/>
      <c r="C72" s="136"/>
      <c r="D72" s="136"/>
      <c r="E72" s="136"/>
      <c r="F72" s="136"/>
      <c r="G72" s="136"/>
    </row>
    <row r="73" customFormat="false" ht="12.75" hidden="false" customHeight="false" outlineLevel="0" collapsed="false">
      <c r="B73" s="122" t="s">
        <v>121</v>
      </c>
      <c r="C73" s="122"/>
      <c r="D73" s="122"/>
      <c r="E73" s="122"/>
      <c r="F73" s="122"/>
      <c r="G73" s="122"/>
    </row>
    <row r="74" customFormat="false" ht="12.75" hidden="false" customHeight="true" outlineLevel="0" collapsed="false">
      <c r="B74" s="132" t="s">
        <v>24</v>
      </c>
      <c r="C74" s="156" t="s">
        <v>123</v>
      </c>
      <c r="D74" s="156"/>
      <c r="E74" s="156"/>
      <c r="F74" s="156"/>
      <c r="G74" s="156"/>
    </row>
    <row r="75" customFormat="false" ht="12.8" hidden="false" customHeight="true" outlineLevel="0" collapsed="false">
      <c r="B75" s="157" t="s">
        <v>178</v>
      </c>
      <c r="C75" s="157"/>
      <c r="D75" s="157"/>
      <c r="E75" s="157"/>
      <c r="F75" s="157"/>
      <c r="G75" s="157"/>
    </row>
    <row r="76" customFormat="false" ht="12.8" hidden="false" customHeight="false" outlineLevel="0" collapsed="false">
      <c r="B76" s="157"/>
      <c r="C76" s="157"/>
      <c r="D76" s="157"/>
      <c r="E76" s="157"/>
      <c r="F76" s="157"/>
      <c r="G76" s="157"/>
    </row>
    <row r="77" customFormat="false" ht="12.75" hidden="false" customHeight="true" outlineLevel="0" collapsed="false">
      <c r="B77" s="157" t="s">
        <v>179</v>
      </c>
      <c r="C77" s="157"/>
      <c r="D77" s="157"/>
      <c r="E77" s="157"/>
      <c r="F77" s="157"/>
      <c r="G77" s="157"/>
    </row>
    <row r="78" customFormat="false" ht="12.75" hidden="false" customHeight="false" outlineLevel="0" collapsed="false">
      <c r="B78" s="157"/>
      <c r="C78" s="157"/>
      <c r="D78" s="157"/>
      <c r="E78" s="157"/>
      <c r="F78" s="157"/>
      <c r="G78" s="157"/>
    </row>
    <row r="79" customFormat="false" ht="12.75" hidden="false" customHeight="true" outlineLevel="0" collapsed="false">
      <c r="B79" s="132" t="s">
        <v>26</v>
      </c>
      <c r="C79" s="156" t="s">
        <v>124</v>
      </c>
      <c r="D79" s="156"/>
      <c r="E79" s="156"/>
      <c r="F79" s="156"/>
      <c r="G79" s="156"/>
    </row>
    <row r="80" customFormat="false" ht="12.8" hidden="false" customHeight="true" outlineLevel="0" collapsed="false">
      <c r="B80" s="157" t="s">
        <v>180</v>
      </c>
      <c r="C80" s="157"/>
      <c r="D80" s="157"/>
      <c r="E80" s="157"/>
      <c r="F80" s="157"/>
      <c r="G80" s="157"/>
    </row>
    <row r="82" customFormat="false" ht="12.75" hidden="false" customHeight="false" outlineLevel="0" collapsed="false">
      <c r="B82" s="122" t="s">
        <v>125</v>
      </c>
      <c r="C82" s="122"/>
      <c r="D82" s="122"/>
      <c r="E82" s="122"/>
      <c r="F82" s="122"/>
      <c r="G82" s="122"/>
    </row>
    <row r="83" customFormat="false" ht="15.75" hidden="false" customHeight="true" outlineLevel="0" collapsed="false">
      <c r="B83" s="131" t="s">
        <v>126</v>
      </c>
      <c r="C83" s="131"/>
      <c r="D83" s="131"/>
      <c r="E83" s="131"/>
      <c r="F83" s="131"/>
      <c r="G83" s="131"/>
    </row>
    <row r="84" customFormat="false" ht="12.75" hidden="false" customHeight="true" outlineLevel="0" collapsed="false">
      <c r="B84" s="132" t="s">
        <v>24</v>
      </c>
      <c r="C84" s="156" t="s">
        <v>127</v>
      </c>
      <c r="D84" s="156"/>
      <c r="E84" s="156"/>
      <c r="F84" s="156"/>
      <c r="G84" s="156"/>
    </row>
    <row r="85" customFormat="false" ht="12.75" hidden="false" customHeight="true" outlineLevel="0" collapsed="false">
      <c r="B85" s="157" t="s">
        <v>181</v>
      </c>
      <c r="C85" s="157"/>
      <c r="D85" s="157"/>
      <c r="E85" s="157"/>
      <c r="F85" s="157"/>
      <c r="G85" s="157"/>
    </row>
    <row r="86" customFormat="false" ht="12.75" hidden="false" customHeight="false" outlineLevel="0" collapsed="false">
      <c r="B86" s="157"/>
      <c r="C86" s="157"/>
      <c r="D86" s="157"/>
      <c r="E86" s="157"/>
      <c r="F86" s="157"/>
      <c r="G86" s="157"/>
    </row>
    <row r="87" customFormat="false" ht="12.75" hidden="false" customHeight="true" outlineLevel="0" collapsed="false">
      <c r="B87" s="132" t="s">
        <v>26</v>
      </c>
      <c r="C87" s="156" t="s">
        <v>128</v>
      </c>
      <c r="D87" s="156"/>
      <c r="E87" s="156"/>
      <c r="F87" s="156"/>
      <c r="G87" s="156"/>
    </row>
    <row r="88" customFormat="false" ht="12.75" hidden="false" customHeight="true" outlineLevel="0" collapsed="false">
      <c r="B88" s="157" t="s">
        <v>181</v>
      </c>
      <c r="C88" s="157"/>
      <c r="D88" s="157"/>
      <c r="E88" s="157"/>
      <c r="F88" s="157"/>
      <c r="G88" s="157"/>
    </row>
    <row r="89" customFormat="false" ht="12.75" hidden="false" customHeight="false" outlineLevel="0" collapsed="false">
      <c r="B89" s="157"/>
      <c r="C89" s="157"/>
      <c r="D89" s="157"/>
      <c r="E89" s="157"/>
      <c r="F89" s="157"/>
      <c r="G89" s="157"/>
    </row>
    <row r="90" customFormat="false" ht="12.75" hidden="false" customHeight="true" outlineLevel="0" collapsed="false">
      <c r="B90" s="132" t="s">
        <v>28</v>
      </c>
      <c r="C90" s="156" t="s">
        <v>129</v>
      </c>
      <c r="D90" s="156"/>
      <c r="E90" s="156"/>
      <c r="F90" s="156"/>
      <c r="G90" s="156"/>
    </row>
    <row r="91" customFormat="false" ht="12.75" hidden="false" customHeight="true" outlineLevel="0" collapsed="false">
      <c r="B91" s="157" t="s">
        <v>182</v>
      </c>
      <c r="C91" s="157"/>
      <c r="D91" s="157"/>
      <c r="E91" s="157"/>
      <c r="F91" s="157"/>
      <c r="G91" s="157"/>
    </row>
    <row r="92" customFormat="false" ht="12.75" hidden="false" customHeight="false" outlineLevel="0" collapsed="false">
      <c r="B92" s="157"/>
      <c r="C92" s="157"/>
      <c r="D92" s="157"/>
      <c r="E92" s="157"/>
      <c r="F92" s="157"/>
      <c r="G92" s="157"/>
    </row>
    <row r="93" customFormat="false" ht="12.75" hidden="false" customHeight="true" outlineLevel="0" collapsed="false">
      <c r="B93" s="132" t="s">
        <v>28</v>
      </c>
      <c r="C93" s="156" t="s">
        <v>133</v>
      </c>
      <c r="D93" s="156"/>
      <c r="E93" s="156"/>
      <c r="F93" s="156"/>
      <c r="G93" s="156"/>
    </row>
    <row r="94" customFormat="false" ht="12.8" hidden="false" customHeight="false" outlineLevel="0" collapsed="false">
      <c r="B94" s="158" t="s">
        <v>183</v>
      </c>
      <c r="C94" s="158"/>
      <c r="D94" s="158"/>
      <c r="E94" s="158"/>
      <c r="F94" s="158"/>
      <c r="G94" s="158"/>
    </row>
    <row r="1048576" customFormat="false" ht="12.8" hidden="false" customHeight="false" outlineLevel="0" collapsed="false"/>
  </sheetData>
  <mergeCells count="68">
    <mergeCell ref="B3:G3"/>
    <mergeCell ref="C4:G4"/>
    <mergeCell ref="B5:G7"/>
    <mergeCell ref="B8:G8"/>
    <mergeCell ref="B9:G9"/>
    <mergeCell ref="B10:G10"/>
    <mergeCell ref="B13:G13"/>
    <mergeCell ref="B14:G14"/>
    <mergeCell ref="C15:G15"/>
    <mergeCell ref="B16:G16"/>
    <mergeCell ref="B17:G17"/>
    <mergeCell ref="B18:G18"/>
    <mergeCell ref="C19:G19"/>
    <mergeCell ref="B20:G22"/>
    <mergeCell ref="B23:G23"/>
    <mergeCell ref="B24:G24"/>
    <mergeCell ref="C25:G25"/>
    <mergeCell ref="B26:G26"/>
    <mergeCell ref="B29:G29"/>
    <mergeCell ref="C30:G30"/>
    <mergeCell ref="B31:G31"/>
    <mergeCell ref="B32:G33"/>
    <mergeCell ref="C34:G34"/>
    <mergeCell ref="B35:G35"/>
    <mergeCell ref="B36:G36"/>
    <mergeCell ref="B37:G37"/>
    <mergeCell ref="C38:G38"/>
    <mergeCell ref="B39:G39"/>
    <mergeCell ref="B40:G40"/>
    <mergeCell ref="B41:G42"/>
    <mergeCell ref="B43:G43"/>
    <mergeCell ref="C44:G44"/>
    <mergeCell ref="B45:G45"/>
    <mergeCell ref="B46:G46"/>
    <mergeCell ref="B47:G47"/>
    <mergeCell ref="B50:G50"/>
    <mergeCell ref="B51:G51"/>
    <mergeCell ref="C52:G52"/>
    <mergeCell ref="B53:G53"/>
    <mergeCell ref="B54:G54"/>
    <mergeCell ref="C55:G55"/>
    <mergeCell ref="B56:G58"/>
    <mergeCell ref="B59:G59"/>
    <mergeCell ref="C60:G60"/>
    <mergeCell ref="B61:G61"/>
    <mergeCell ref="B62:G63"/>
    <mergeCell ref="C64:G64"/>
    <mergeCell ref="B65:G65"/>
    <mergeCell ref="B66:G67"/>
    <mergeCell ref="C68:G68"/>
    <mergeCell ref="B69:G69"/>
    <mergeCell ref="B70:G70"/>
    <mergeCell ref="B73:G73"/>
    <mergeCell ref="C74:G74"/>
    <mergeCell ref="B75:G76"/>
    <mergeCell ref="B77:G78"/>
    <mergeCell ref="C79:G79"/>
    <mergeCell ref="B80:G80"/>
    <mergeCell ref="B82:G82"/>
    <mergeCell ref="B83:G83"/>
    <mergeCell ref="C84:G84"/>
    <mergeCell ref="B85:G86"/>
    <mergeCell ref="C87:G87"/>
    <mergeCell ref="B88:G89"/>
    <mergeCell ref="C90:G90"/>
    <mergeCell ref="B91:G92"/>
    <mergeCell ref="C93:G93"/>
    <mergeCell ref="B94:G94"/>
  </mergeCells>
  <printOptions headings="false" gridLines="false" gridLinesSet="true" horizontalCentered="true" verticalCentered="false"/>
  <pageMargins left="0.511805555555556" right="0.511805555555556" top="0.7875" bottom="0.7875" header="0.315277777777778" footer="0.315277777777778"/>
  <pageSetup paperSize="9" scale="9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1" activeCellId="0" sqref="B21"/>
    </sheetView>
  </sheetViews>
  <sheetFormatPr defaultColWidth="9.13671875" defaultRowHeight="13.8" zeroHeight="false" outlineLevelRow="0" outlineLevelCol="0"/>
  <cols>
    <col collapsed="false" customWidth="true" hidden="false" outlineLevel="0" max="1" min="1" style="159" width="31.43"/>
    <col collapsed="false" customWidth="true" hidden="false" outlineLevel="0" max="2" min="2" style="160" width="10.85"/>
    <col collapsed="false" customWidth="true" hidden="false" outlineLevel="0" max="3" min="3" style="159" width="16.71"/>
    <col collapsed="false" customWidth="true" hidden="false" outlineLevel="0" max="4" min="4" style="159" width="19.71"/>
    <col collapsed="false" customWidth="false" hidden="false" outlineLevel="0" max="1018" min="5" style="159" width="9.13"/>
    <col collapsed="false" customWidth="true" hidden="false" outlineLevel="0" max="1024" min="1019" style="0" width="11.52"/>
  </cols>
  <sheetData>
    <row r="1" customFormat="false" ht="28.35" hidden="false" customHeight="true" outlineLevel="0" collapsed="false">
      <c r="A1" s="161" t="s">
        <v>184</v>
      </c>
      <c r="B1" s="161"/>
      <c r="C1" s="161"/>
      <c r="D1" s="161"/>
    </row>
    <row r="2" customFormat="false" ht="13.8" hidden="false" customHeight="false" outlineLevel="0" collapsed="false">
      <c r="A2" s="162" t="s">
        <v>185</v>
      </c>
      <c r="B2" s="163" t="s">
        <v>186</v>
      </c>
      <c r="C2" s="164" t="s">
        <v>187</v>
      </c>
      <c r="D2" s="164" t="s">
        <v>188</v>
      </c>
    </row>
    <row r="3" customFormat="false" ht="13.8" hidden="false" customHeight="false" outlineLevel="0" collapsed="false">
      <c r="A3" s="165" t="s">
        <v>189</v>
      </c>
      <c r="B3" s="166" t="n">
        <v>0</v>
      </c>
      <c r="C3" s="167" t="n">
        <v>1</v>
      </c>
      <c r="D3" s="166" t="n">
        <f aca="false">(B3*C3)/12</f>
        <v>0</v>
      </c>
    </row>
    <row r="4" customFormat="false" ht="13.8" hidden="false" customHeight="false" outlineLevel="0" collapsed="false">
      <c r="A4" s="165" t="s">
        <v>190</v>
      </c>
      <c r="B4" s="166" t="n">
        <v>0</v>
      </c>
      <c r="C4" s="167" t="n">
        <v>2</v>
      </c>
      <c r="D4" s="166" t="n">
        <f aca="false">(B4*C4)/12</f>
        <v>0</v>
      </c>
    </row>
    <row r="5" customFormat="false" ht="13.8" hidden="false" customHeight="false" outlineLevel="0" collapsed="false">
      <c r="A5" s="165" t="s">
        <v>191</v>
      </c>
      <c r="B5" s="166" t="n">
        <v>0</v>
      </c>
      <c r="C5" s="167" t="n">
        <v>2</v>
      </c>
      <c r="D5" s="166" t="n">
        <f aca="false">(B5*C5)/12</f>
        <v>0</v>
      </c>
    </row>
    <row r="6" customFormat="false" ht="13.8" hidden="false" customHeight="false" outlineLevel="0" collapsed="false">
      <c r="A6" s="165" t="s">
        <v>192</v>
      </c>
      <c r="B6" s="166" t="n">
        <v>0</v>
      </c>
      <c r="C6" s="167" t="n">
        <v>2</v>
      </c>
      <c r="D6" s="166" t="n">
        <f aca="false">(B6*C6)/12</f>
        <v>0</v>
      </c>
    </row>
    <row r="7" customFormat="false" ht="13.8" hidden="false" customHeight="false" outlineLevel="0" collapsed="false">
      <c r="A7" s="165" t="s">
        <v>193</v>
      </c>
      <c r="B7" s="166" t="n">
        <v>0</v>
      </c>
      <c r="C7" s="167" t="n">
        <v>10</v>
      </c>
      <c r="D7" s="166" t="n">
        <f aca="false">(B7*C7)/12</f>
        <v>0</v>
      </c>
    </row>
    <row r="8" customFormat="false" ht="13.8" hidden="false" customHeight="false" outlineLevel="0" collapsed="false">
      <c r="A8" s="165" t="s">
        <v>194</v>
      </c>
      <c r="B8" s="166" t="n">
        <v>0</v>
      </c>
      <c r="C8" s="167" t="n">
        <v>2</v>
      </c>
      <c r="D8" s="166" t="n">
        <f aca="false">(B8*C8)/12</f>
        <v>0</v>
      </c>
    </row>
    <row r="9" customFormat="false" ht="13.8" hidden="false" customHeight="false" outlineLevel="0" collapsed="false">
      <c r="A9" s="165" t="s">
        <v>195</v>
      </c>
      <c r="B9" s="166" t="n">
        <v>0</v>
      </c>
      <c r="C9" s="167" t="n">
        <v>1</v>
      </c>
      <c r="D9" s="166" t="n">
        <f aca="false">(B9*C9)/12</f>
        <v>0</v>
      </c>
    </row>
    <row r="10" customFormat="false" ht="13.8" hidden="false" customHeight="false" outlineLevel="0" collapsed="false">
      <c r="A10" s="168" t="s">
        <v>196</v>
      </c>
      <c r="B10" s="168"/>
      <c r="C10" s="168"/>
      <c r="D10" s="169" t="n">
        <f aca="false">SUM(D3:D9)</f>
        <v>0</v>
      </c>
    </row>
  </sheetData>
  <mergeCells count="2">
    <mergeCell ref="A1:D1"/>
    <mergeCell ref="A10:C10"/>
  </mergeCells>
  <printOptions headings="false" gridLines="false" gridLinesSet="true" horizontalCentered="true" verticalCentered="false"/>
  <pageMargins left="0.7875" right="0.7875" top="0.7875" bottom="0.945138888888889" header="0" footer="0"/>
  <pageSetup paperSize="9" scale="75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&amp;C&amp;A</oddHeader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5" activeCellId="0" sqref="C15"/>
    </sheetView>
  </sheetViews>
  <sheetFormatPr defaultColWidth="9.13671875" defaultRowHeight="13.8" zeroHeight="false" outlineLevelRow="0" outlineLevelCol="0"/>
  <cols>
    <col collapsed="false" customWidth="true" hidden="false" outlineLevel="0" max="1" min="1" style="159" width="31.43"/>
    <col collapsed="false" customWidth="true" hidden="false" outlineLevel="0" max="2" min="2" style="160" width="10.85"/>
    <col collapsed="false" customWidth="true" hidden="false" outlineLevel="0" max="3" min="3" style="159" width="16.71"/>
    <col collapsed="false" customWidth="true" hidden="false" outlineLevel="0" max="4" min="4" style="159" width="19.71"/>
    <col collapsed="false" customWidth="false" hidden="false" outlineLevel="0" max="1018" min="5" style="159" width="9.13"/>
    <col collapsed="false" customWidth="true" hidden="false" outlineLevel="0" max="1024" min="1019" style="0" width="11.52"/>
  </cols>
  <sheetData>
    <row r="1" customFormat="false" ht="28.35" hidden="false" customHeight="true" outlineLevel="0" collapsed="false">
      <c r="A1" s="161" t="s">
        <v>197</v>
      </c>
      <c r="B1" s="161"/>
      <c r="C1" s="161"/>
      <c r="D1" s="161"/>
    </row>
    <row r="2" customFormat="false" ht="13.8" hidden="false" customHeight="false" outlineLevel="0" collapsed="false">
      <c r="A2" s="162" t="s">
        <v>185</v>
      </c>
      <c r="B2" s="163" t="s">
        <v>186</v>
      </c>
      <c r="C2" s="164" t="s">
        <v>187</v>
      </c>
      <c r="D2" s="164" t="s">
        <v>188</v>
      </c>
    </row>
    <row r="3" customFormat="false" ht="59.7" hidden="false" customHeight="false" outlineLevel="0" collapsed="false">
      <c r="A3" s="170" t="s">
        <v>198</v>
      </c>
      <c r="B3" s="166" t="n">
        <v>0</v>
      </c>
      <c r="C3" s="167" t="n">
        <v>6</v>
      </c>
      <c r="D3" s="166" t="n">
        <f aca="false">(B3*C3)/12</f>
        <v>0</v>
      </c>
    </row>
    <row r="4" customFormat="false" ht="59.7" hidden="false" customHeight="false" outlineLevel="0" collapsed="false">
      <c r="A4" s="171" t="s">
        <v>199</v>
      </c>
      <c r="B4" s="166" t="n">
        <v>0</v>
      </c>
      <c r="C4" s="167" t="n">
        <v>4</v>
      </c>
      <c r="D4" s="166" t="n">
        <f aca="false">(B4*C4)/12</f>
        <v>0</v>
      </c>
    </row>
    <row r="5" customFormat="false" ht="30.55" hidden="false" customHeight="false" outlineLevel="0" collapsed="false">
      <c r="A5" s="171" t="s">
        <v>200</v>
      </c>
      <c r="B5" s="166" t="n">
        <v>0</v>
      </c>
      <c r="C5" s="167" t="n">
        <v>1</v>
      </c>
      <c r="D5" s="166" t="n">
        <f aca="false">(B5*C5)/12</f>
        <v>0</v>
      </c>
    </row>
    <row r="6" customFormat="false" ht="13.8" hidden="false" customHeight="false" outlineLevel="0" collapsed="false">
      <c r="A6" s="168" t="s">
        <v>196</v>
      </c>
      <c r="B6" s="168"/>
      <c r="C6" s="168"/>
      <c r="D6" s="169" t="n">
        <f aca="false">SUM(D3:D5)</f>
        <v>0</v>
      </c>
    </row>
  </sheetData>
  <mergeCells count="2">
    <mergeCell ref="A1:D1"/>
    <mergeCell ref="A6:C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8" activeCellId="0" sqref="C8"/>
    </sheetView>
  </sheetViews>
  <sheetFormatPr defaultColWidth="11.53515625" defaultRowHeight="13.8" zeroHeight="false" outlineLevelRow="0" outlineLevelCol="0"/>
  <cols>
    <col collapsed="false" customWidth="true" hidden="false" outlineLevel="0" max="1" min="1" style="172" width="11.94"/>
    <col collapsed="false" customWidth="true" hidden="false" outlineLevel="0" max="2" min="2" style="173" width="5.55"/>
    <col collapsed="false" customWidth="true" hidden="false" outlineLevel="0" max="3" min="3" style="174" width="59.06"/>
    <col collapsed="false" customWidth="false" hidden="false" outlineLevel="0" max="1020" min="4" style="1" width="11.52"/>
  </cols>
  <sheetData>
    <row r="1" s="177" customFormat="true" ht="13.8" hidden="false" customHeight="false" outlineLevel="0" collapsed="false">
      <c r="A1" s="175" t="s">
        <v>201</v>
      </c>
      <c r="B1" s="176" t="s">
        <v>134</v>
      </c>
      <c r="C1" s="175" t="s">
        <v>202</v>
      </c>
      <c r="AMG1" s="0"/>
      <c r="AMH1" s="0"/>
      <c r="AMI1" s="0"/>
      <c r="AMJ1" s="0"/>
    </row>
    <row r="2" customFormat="false" ht="22.35" hidden="false" customHeight="false" outlineLevel="0" collapsed="false">
      <c r="A2" s="178" t="s">
        <v>203</v>
      </c>
      <c r="B2" s="179" t="n">
        <v>0.02</v>
      </c>
      <c r="C2" s="180" t="s">
        <v>204</v>
      </c>
    </row>
    <row r="3" customFormat="false" ht="22.35" hidden="false" customHeight="false" outlineLevel="0" collapsed="false">
      <c r="A3" s="178" t="s">
        <v>205</v>
      </c>
      <c r="B3" s="179" t="n">
        <v>0.02</v>
      </c>
      <c r="C3" s="180" t="s">
        <v>206</v>
      </c>
    </row>
    <row r="4" customFormat="false" ht="13.8" hidden="false" customHeight="false" outlineLevel="0" collapsed="false">
      <c r="A4" s="178" t="s">
        <v>207</v>
      </c>
      <c r="B4" s="179" t="n">
        <v>0.03</v>
      </c>
      <c r="C4" s="180" t="s">
        <v>208</v>
      </c>
    </row>
    <row r="5" customFormat="false" ht="13.8" hidden="false" customHeight="false" outlineLevel="0" collapsed="false">
      <c r="A5" s="178" t="s">
        <v>209</v>
      </c>
      <c r="B5" s="179" t="n">
        <v>0.03</v>
      </c>
      <c r="C5" s="180" t="s">
        <v>210</v>
      </c>
    </row>
    <row r="6" customFormat="false" ht="13.8" hidden="false" customHeight="false" outlineLevel="0" collapsed="false">
      <c r="A6" s="178" t="s">
        <v>211</v>
      </c>
      <c r="B6" s="179" t="n">
        <v>0.03</v>
      </c>
      <c r="C6" s="180" t="s">
        <v>212</v>
      </c>
    </row>
    <row r="7" customFormat="false" ht="22.35" hidden="false" customHeight="false" outlineLevel="0" collapsed="false">
      <c r="A7" s="178" t="s">
        <v>213</v>
      </c>
      <c r="B7" s="179" t="n">
        <v>0.03</v>
      </c>
      <c r="C7" s="180" t="s">
        <v>214</v>
      </c>
    </row>
    <row r="8" customFormat="false" ht="22.35" hidden="false" customHeight="false" outlineLevel="0" collapsed="false">
      <c r="A8" s="178" t="s">
        <v>215</v>
      </c>
      <c r="B8" s="179" t="n">
        <v>0.03</v>
      </c>
      <c r="C8" s="180" t="s">
        <v>216</v>
      </c>
    </row>
    <row r="9" customFormat="false" ht="22.35" hidden="false" customHeight="false" outlineLevel="0" collapsed="false">
      <c r="A9" s="178" t="s">
        <v>217</v>
      </c>
      <c r="B9" s="179" t="n">
        <v>0.05</v>
      </c>
      <c r="C9" s="180" t="s">
        <v>218</v>
      </c>
    </row>
    <row r="10" customFormat="false" ht="22.35" hidden="false" customHeight="false" outlineLevel="0" collapsed="false">
      <c r="A10" s="178" t="s">
        <v>219</v>
      </c>
      <c r="B10" s="179" t="n">
        <v>0.03</v>
      </c>
      <c r="C10" s="180" t="s">
        <v>220</v>
      </c>
    </row>
    <row r="11" customFormat="false" ht="22.35" hidden="false" customHeight="false" outlineLevel="0" collapsed="false">
      <c r="A11" s="178" t="s">
        <v>221</v>
      </c>
      <c r="B11" s="179" t="n">
        <v>0.04</v>
      </c>
      <c r="C11" s="180" t="s">
        <v>222</v>
      </c>
    </row>
    <row r="12" customFormat="false" ht="22.35" hidden="false" customHeight="false" outlineLevel="0" collapsed="false">
      <c r="A12" s="178" t="s">
        <v>223</v>
      </c>
      <c r="B12" s="179" t="n">
        <v>0.05</v>
      </c>
      <c r="C12" s="180" t="s">
        <v>224</v>
      </c>
    </row>
    <row r="13" customFormat="false" ht="22.35" hidden="false" customHeight="false" outlineLevel="0" collapsed="false">
      <c r="A13" s="178" t="s">
        <v>225</v>
      </c>
      <c r="B13" s="179" t="n">
        <v>0.03</v>
      </c>
      <c r="C13" s="180" t="s">
        <v>226</v>
      </c>
    </row>
    <row r="14" customFormat="false" ht="32.8" hidden="false" customHeight="false" outlineLevel="0" collapsed="false">
      <c r="A14" s="178" t="s">
        <v>227</v>
      </c>
      <c r="B14" s="179" t="n">
        <v>0.03</v>
      </c>
      <c r="C14" s="180" t="s">
        <v>228</v>
      </c>
    </row>
    <row r="15" customFormat="false" ht="22.35" hidden="false" customHeight="false" outlineLevel="0" collapsed="false">
      <c r="A15" s="178" t="s">
        <v>229</v>
      </c>
      <c r="B15" s="179" t="n">
        <v>0.03</v>
      </c>
      <c r="C15" s="180" t="s">
        <v>230</v>
      </c>
    </row>
    <row r="16" customFormat="false" ht="13.8" hidden="false" customHeight="false" outlineLevel="0" collapsed="false">
      <c r="A16" s="178" t="s">
        <v>231</v>
      </c>
      <c r="B16" s="179" t="n">
        <v>0.03</v>
      </c>
      <c r="C16" s="180" t="s">
        <v>232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7" activeCellId="0" sqref="A17"/>
    </sheetView>
  </sheetViews>
  <sheetFormatPr defaultColWidth="11.53515625" defaultRowHeight="13.8" zeroHeight="false" outlineLevelRow="0" outlineLevelCol="0"/>
  <cols>
    <col collapsed="false" customWidth="true" hidden="false" outlineLevel="0" max="1" min="1" style="172" width="11.94"/>
    <col collapsed="false" customWidth="true" hidden="false" outlineLevel="0" max="2" min="2" style="2" width="10.58"/>
    <col collapsed="false" customWidth="true" hidden="false" outlineLevel="0" max="3" min="3" style="174" width="65.16"/>
    <col collapsed="false" customWidth="false" hidden="false" outlineLevel="0" max="1020" min="4" style="1" width="11.52"/>
  </cols>
  <sheetData>
    <row r="1" s="177" customFormat="true" ht="32.8" hidden="false" customHeight="false" outlineLevel="0" collapsed="false">
      <c r="A1" s="175" t="s">
        <v>201</v>
      </c>
      <c r="B1" s="181" t="s">
        <v>233</v>
      </c>
      <c r="C1" s="175" t="s">
        <v>234</v>
      </c>
      <c r="AMG1" s="0"/>
      <c r="AMH1" s="0"/>
      <c r="AMI1" s="0"/>
      <c r="AMJ1" s="0"/>
    </row>
    <row r="2" customFormat="false" ht="53.7" hidden="false" customHeight="false" outlineLevel="0" collapsed="false">
      <c r="A2" s="178" t="s">
        <v>203</v>
      </c>
      <c r="B2" s="182" t="n">
        <v>14</v>
      </c>
      <c r="C2" s="183" t="s">
        <v>235</v>
      </c>
    </row>
    <row r="3" customFormat="false" ht="13.8" hidden="false" customHeight="false" outlineLevel="0" collapsed="false">
      <c r="A3" s="178" t="s">
        <v>205</v>
      </c>
      <c r="B3" s="182" t="n">
        <v>5.55</v>
      </c>
      <c r="C3" s="183" t="s">
        <v>236</v>
      </c>
    </row>
    <row r="4" customFormat="false" ht="22.35" hidden="false" customHeight="false" outlineLevel="0" collapsed="false">
      <c r="A4" s="178" t="s">
        <v>207</v>
      </c>
      <c r="B4" s="182" t="n">
        <v>5</v>
      </c>
      <c r="C4" s="183" t="s">
        <v>237</v>
      </c>
    </row>
    <row r="5" customFormat="false" ht="13.8" hidden="false" customHeight="false" outlineLevel="0" collapsed="false">
      <c r="A5" s="178" t="s">
        <v>209</v>
      </c>
      <c r="B5" s="182" t="n">
        <v>4.95</v>
      </c>
      <c r="C5" s="183" t="s">
        <v>238</v>
      </c>
    </row>
    <row r="6" customFormat="false" ht="13.8" hidden="false" customHeight="false" outlineLevel="0" collapsed="false">
      <c r="A6" s="178" t="s">
        <v>211</v>
      </c>
      <c r="B6" s="182" t="n">
        <v>4.85</v>
      </c>
      <c r="C6" s="183" t="s">
        <v>239</v>
      </c>
    </row>
    <row r="7" customFormat="false" ht="13.8" hidden="false" customHeight="false" outlineLevel="0" collapsed="false">
      <c r="A7" s="178" t="s">
        <v>213</v>
      </c>
      <c r="B7" s="182" t="n">
        <v>5</v>
      </c>
      <c r="C7" s="183" t="s">
        <v>240</v>
      </c>
    </row>
    <row r="8" customFormat="false" ht="13.8" hidden="false" customHeight="false" outlineLevel="0" collapsed="false">
      <c r="A8" s="178" t="s">
        <v>215</v>
      </c>
      <c r="B8" s="182" t="n">
        <v>5.5</v>
      </c>
      <c r="C8" s="183" t="s">
        <v>241</v>
      </c>
    </row>
    <row r="9" customFormat="false" ht="32.8" hidden="false" customHeight="false" outlineLevel="0" collapsed="false">
      <c r="A9" s="178" t="s">
        <v>217</v>
      </c>
      <c r="B9" s="182" t="n">
        <v>5.7</v>
      </c>
      <c r="C9" s="183" t="s">
        <v>242</v>
      </c>
    </row>
    <row r="10" customFormat="false" ht="22.35" hidden="false" customHeight="false" outlineLevel="0" collapsed="false">
      <c r="A10" s="178" t="s">
        <v>219</v>
      </c>
      <c r="B10" s="182" t="n">
        <v>5.8</v>
      </c>
      <c r="C10" s="180" t="s">
        <v>243</v>
      </c>
    </row>
    <row r="11" customFormat="false" ht="13.8" hidden="false" customHeight="false" outlineLevel="0" collapsed="false">
      <c r="A11" s="178" t="s">
        <v>221</v>
      </c>
      <c r="B11" s="182" t="n">
        <v>5</v>
      </c>
      <c r="C11" s="183" t="s">
        <v>244</v>
      </c>
    </row>
    <row r="12" customFormat="false" ht="43.25" hidden="false" customHeight="false" outlineLevel="0" collapsed="false">
      <c r="A12" s="178" t="s">
        <v>223</v>
      </c>
      <c r="B12" s="182" t="n">
        <v>7.1</v>
      </c>
      <c r="C12" s="183" t="s">
        <v>245</v>
      </c>
    </row>
    <row r="13" customFormat="false" ht="22.35" hidden="false" customHeight="false" outlineLevel="0" collapsed="false">
      <c r="A13" s="178" t="s">
        <v>225</v>
      </c>
      <c r="B13" s="182" t="n">
        <v>6.5</v>
      </c>
      <c r="C13" s="183" t="s">
        <v>246</v>
      </c>
    </row>
    <row r="14" customFormat="false" ht="32.8" hidden="false" customHeight="false" outlineLevel="0" collapsed="false">
      <c r="A14" s="178" t="s">
        <v>227</v>
      </c>
      <c r="B14" s="182" t="n">
        <v>4.75</v>
      </c>
      <c r="C14" s="183" t="s">
        <v>247</v>
      </c>
    </row>
    <row r="15" customFormat="false" ht="32.8" hidden="false" customHeight="false" outlineLevel="0" collapsed="false">
      <c r="A15" s="178" t="s">
        <v>229</v>
      </c>
      <c r="B15" s="182" t="n">
        <v>5.3</v>
      </c>
      <c r="C15" s="183" t="s">
        <v>248</v>
      </c>
    </row>
    <row r="16" customFormat="false" ht="13.8" hidden="false" customHeight="false" outlineLevel="0" collapsed="false">
      <c r="A16" s="178" t="s">
        <v>231</v>
      </c>
      <c r="B16" s="182" t="n">
        <v>5.75</v>
      </c>
      <c r="C16" s="183" t="s">
        <v>249</v>
      </c>
    </row>
    <row r="17" customFormat="false" ht="23.85" hidden="false" customHeight="false" outlineLevel="0" collapsed="false">
      <c r="A17" s="184" t="s">
        <v>250</v>
      </c>
      <c r="B17" s="184"/>
      <c r="C17" s="184"/>
    </row>
  </sheetData>
  <mergeCells count="1">
    <mergeCell ref="A17:C1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322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2022-03-12T02:26:04Z</dcterms:created>
  <dc:creator>Mariana da Silveira</dc:creator>
  <dc:description/>
  <dc:language>pt-BR</dc:language>
  <cp:lastModifiedBy/>
  <cp:lastPrinted>2022-10-24T16:51:40Z</cp:lastPrinted>
  <dcterms:modified xsi:type="dcterms:W3CDTF">2022-10-24T16:51:57Z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