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Quadro resumo" sheetId="1" state="visible" r:id="rId2"/>
    <sheet name="Item 1 - Jardineiro Blumenau" sheetId="2" state="visible" r:id="rId3"/>
    <sheet name="Memória de cálculo Item 1" sheetId="3" state="visible" r:id="rId4"/>
    <sheet name="Item 2 - Jardineiro SBS" sheetId="4" state="visible" r:id="rId5"/>
    <sheet name="Memória de cálculo Item 2" sheetId="5" state="visible" r:id="rId6"/>
    <sheet name="cotação de insumos" sheetId="6" state="visible" r:id="rId7"/>
  </sheets>
  <definedNames>
    <definedName function="false" hidden="false" localSheetId="5" name="_xlnm.Print_Area" vbProcedure="false">'cotação de insumos'!$A$1:$H$46</definedName>
    <definedName function="false" hidden="false" localSheetId="1" name="_xlnm.Print_Area" vbProcedure="false">'Item 1 - Jardineiro Blumenau'!$A$2:$D$153</definedName>
    <definedName function="false" hidden="false" localSheetId="3" name="_xlnm.Print_Area" vbProcedure="false">'Item 2 - Jardineiro SBS'!$A$2:$D$153</definedName>
    <definedName function="false" hidden="false" localSheetId="4" name="_xlnm.Print_Area" vbProcedure="false">'Memória de cálculo Item 2'!$A$3:$F$90</definedName>
    <definedName function="false" hidden="false" localSheetId="0" name="_xlnm.Print_Area" vbProcedure="false">'Quadro resumo'!$B$2:$F$9</definedName>
    <definedName function="false" hidden="false" name="aREA1" vbProcedure="false">#REF!</definedName>
    <definedName function="false" hidden="false" name="area2" vbProcedure="false">#REF!</definedName>
    <definedName function="false" hidden="false" name="Area3" vbProcedure="false">#REF!</definedName>
    <definedName function="false" hidden="false" name="Area4" vbProcedure="false">#REF!</definedName>
    <definedName function="false" hidden="false" name="Area_2" vbProcedure="false">#REF!</definedName>
    <definedName function="false" hidden="false" name="CDCDCDCDC" vbProcedure="false">#REF!</definedName>
    <definedName function="false" hidden="false" name="CPMF" vbProcedure="false">#REF!</definedName>
    <definedName function="false" hidden="false" name="eaea" vbProcedure="false">#REF!</definedName>
    <definedName function="false" hidden="false" name="Excel_BuiltIn_Print_Area" vbProcedure="false">#REF!</definedName>
    <definedName function="false" hidden="false" name="Excel_BuiltIn_Print_Area_1" vbProcedure="false">#REF!</definedName>
    <definedName function="false" hidden="false" name="Excel_BuiltIn_Print_Area_10" vbProcedure="false">#REF!</definedName>
    <definedName function="false" hidden="false" name="Excel_BuiltIn_Print_Area_11" vbProcedure="false">#REF!</definedName>
    <definedName function="false" hidden="false" name="Excel_BuiltIn_Print_Area_12" vbProcedure="false">#REF!</definedName>
    <definedName function="false" hidden="false" name="Excel_BuiltIn_Print_Area_1_1" vbProcedure="false">#REF!</definedName>
    <definedName function="false" hidden="false" name="Excel_BuiltIn_Print_Area_1_1_1" vbProcedure="false">#REF!</definedName>
    <definedName function="false" hidden="false" name="Excel_BuiltIn_Print_Area_1_1_1_1" vbProcedure="false">#REF!</definedName>
    <definedName function="false" hidden="false" name="Excel_BuiltIn_Print_Area_1_1_2" vbProcedure="false">#REF!</definedName>
    <definedName function="false" hidden="false" name="Excel_BuiltIn_Print_Area_1_1_4" vbProcedure="false">#REF!</definedName>
    <definedName function="false" hidden="false" name="Excel_BuiltIn_Print_Area_2" vbProcedure="false">#REF!</definedName>
    <definedName function="false" hidden="false" name="Excel_BuiltIn_Print_Area_2_1" vbProcedure="false">#REF!</definedName>
    <definedName function="false" hidden="false" name="Excel_BuiltIn_Print_Area_2_1_1" vbProcedure="false">#REF!</definedName>
    <definedName function="false" hidden="false" name="Excel_BuiltIn_Print_Area_3_1" vbProcedure="false">#REF!</definedName>
    <definedName function="false" hidden="false" name="Excel_BuiltIn_Print_Area_5_1" vbProcedure="false">#REF!</definedName>
    <definedName function="false" hidden="false" name="Excel_BuiltIn_Print_Area_5_1_2" vbProcedure="false">#REF!</definedName>
    <definedName function="false" hidden="false" name="Excel_BuiltIn_Print_Area_5_1_4" vbProcedure="false">#REF!</definedName>
    <definedName function="false" hidden="false" name="Excel_BuiltIn_Print_Area_9" vbProcedure="false">#REF!</definedName>
    <definedName function="false" hidden="false" name="Excel_um" vbProcedure="false">#REF!</definedName>
    <definedName function="false" hidden="false" name="fdf" vbProcedure="false">#REF!</definedName>
    <definedName function="false" hidden="false" name="Pintor" vbProcedure="false">#REF!</definedName>
    <definedName function="false" hidden="false" name="Pintor1" vbProcedure="false">#REF!</definedName>
    <definedName function="false" hidden="false" name="QWQWQ" vbProcedure="false">#REF!</definedName>
    <definedName function="false" hidden="false" name="QWQWQW" vbProcedure="false">#REF!</definedName>
    <definedName function="false" hidden="false" name="SS" vbProcedure="false">#REF!</definedName>
    <definedName function="false" hidden="false" name="um" vbProcedure="false">#REF!</definedName>
    <definedName function="false" hidden="false" name="w" vbProcedure="false">#REF!</definedName>
    <definedName function="false" hidden="false" name="_10Excel_BuiltIn_Print_Area_4_1" vbProcedure="false">#REF!</definedName>
    <definedName function="false" hidden="false" name="_13Excel_BuiltIn_Print_Area_5_1" vbProcedure="false">#REF!</definedName>
    <definedName function="false" hidden="false" name="_14Excel_BuiltIn_Print_Area_5_1_1" vbProcedure="false">#REF!</definedName>
    <definedName function="false" hidden="false" name="_16Excel_BuiltIn_Print_Area_7_1" vbProcedure="false">#REF!</definedName>
    <definedName function="false" hidden="false" name="_17Excel_BuiltIn_Print_Area_9_1" vbProcedure="false">#REF!</definedName>
    <definedName function="false" hidden="false" name="_1Excel_BuiltIn_Print_Area_1_1" vbProcedure="false">#REF!</definedName>
    <definedName function="false" hidden="false" name="_1Excel_BuiltIn_Print_Area_2_1" vbProcedure="false">#REF!</definedName>
    <definedName function="false" hidden="false" name="_2Excel_BuiltIn_Print_Area_1_1_1" vbProcedure="false">#REF!</definedName>
    <definedName function="false" hidden="false" name="_2Excel_BuiltIn_Print_Area_3_1" vbProcedure="false">#REF!</definedName>
    <definedName function="false" hidden="false" name="_4Excel_BuiltIn_Print_Area_2_1" vbProcedure="false">#REF!</definedName>
    <definedName function="false" hidden="false" name="_5Excel_BuiltIn_Print_Area_2_1_1" vbProcedure="false">#REF!</definedName>
    <definedName function="false" hidden="false" name="_6Excel_BuiltIn_Print_Area_2_1_1_1" vbProcedure="false">#REF!</definedName>
    <definedName function="false" hidden="false" name="_7Excel_BuiltIn_Print_Area_3_1" vbProcedure="false">#REF!</definedName>
    <definedName function="false" hidden="false" name="_8Excel_BuiltIn_Print_Area_3_1_1" vbProcedure="false">#REF!</definedName>
    <definedName function="false" hidden="false" localSheetId="0" name="aREA1" vbProcedure="false">#REF!</definedName>
    <definedName function="false" hidden="false" localSheetId="0" name="area2" vbProcedure="false">#REF!</definedName>
    <definedName function="false" hidden="false" localSheetId="0" name="Area3" vbProcedure="false">#REF!</definedName>
    <definedName function="false" hidden="false" localSheetId="0" name="Area4" vbProcedure="false">#REF!</definedName>
    <definedName function="false" hidden="false" localSheetId="0" name="Area_2" vbProcedure="false">#REF!</definedName>
    <definedName function="false" hidden="false" localSheetId="0" name="CDCDCDCDC" vbProcedure="false">#REF!</definedName>
    <definedName function="false" hidden="false" localSheetId="0" name="CPMF" vbProcedure="false">#REF!</definedName>
    <definedName function="false" hidden="false" localSheetId="0" name="eaea" vbProcedure="false">#REF!</definedName>
    <definedName function="false" hidden="false" localSheetId="0" name="Excel_BuiltIn_Print_Area" vbProcedure="false">#REF!</definedName>
    <definedName function="false" hidden="false" localSheetId="0" name="Excel_BuiltIn_Print_Area_1" vbProcedure="false">#REF!</definedName>
    <definedName function="false" hidden="false" localSheetId="0" name="Excel_BuiltIn_Print_Area_10" vbProcedure="false">#REF!</definedName>
    <definedName function="false" hidden="false" localSheetId="0" name="Excel_BuiltIn_Print_Area_11" vbProcedure="false">#REF!</definedName>
    <definedName function="false" hidden="false" localSheetId="0" name="Excel_BuiltIn_Print_Area_12" vbProcedure="false">#REF!</definedName>
    <definedName function="false" hidden="false" localSheetId="0" name="Excel_BuiltIn_Print_Area_1_1" vbProcedure="false">#REF!</definedName>
    <definedName function="false" hidden="false" localSheetId="0" name="Excel_BuiltIn_Print_Area_1_1_1" vbProcedure="false">#REF!</definedName>
    <definedName function="false" hidden="false" localSheetId="0" name="Excel_BuiltIn_Print_Area_1_1_1_1" vbProcedure="false">#REF!</definedName>
    <definedName function="false" hidden="false" localSheetId="0" name="Excel_BuiltIn_Print_Area_1_1_2" vbProcedure="false">#REF!</definedName>
    <definedName function="false" hidden="false" localSheetId="0" name="Excel_BuiltIn_Print_Area_1_1_4" vbProcedure="false">#REF!</definedName>
    <definedName function="false" hidden="false" localSheetId="0" name="Excel_BuiltIn_Print_Area_2" vbProcedure="false">#REF!</definedName>
    <definedName function="false" hidden="false" localSheetId="0" name="Excel_BuiltIn_Print_Area_2_1" vbProcedure="false">#REF!</definedName>
    <definedName function="false" hidden="false" localSheetId="0" name="Excel_BuiltIn_Print_Area_2_1_1" vbProcedure="false">#REF!</definedName>
    <definedName function="false" hidden="false" localSheetId="0" name="Excel_BuiltIn_Print_Area_3_1" vbProcedure="false">#REF!</definedName>
    <definedName function="false" hidden="false" localSheetId="0" name="Excel_BuiltIn_Print_Area_5_1" vbProcedure="false">#REF!</definedName>
    <definedName function="false" hidden="false" localSheetId="0" name="Excel_BuiltIn_Print_Area_5_1_2" vbProcedure="false">#REF!</definedName>
    <definedName function="false" hidden="false" localSheetId="0" name="Excel_BuiltIn_Print_Area_5_1_4" vbProcedure="false">#REF!</definedName>
    <definedName function="false" hidden="false" localSheetId="0" name="Excel_BuiltIn_Print_Area_9" vbProcedure="false">#REF!</definedName>
    <definedName function="false" hidden="false" localSheetId="0" name="Excel_um" vbProcedure="false">#REF!</definedName>
    <definedName function="false" hidden="false" localSheetId="0" name="fdf" vbProcedure="false">#REF!</definedName>
    <definedName function="false" hidden="false" localSheetId="0" name="Pintor" vbProcedure="false">#REF!</definedName>
    <definedName function="false" hidden="false" localSheetId="0" name="Pintor1" vbProcedure="false">#REF!</definedName>
    <definedName function="false" hidden="false" localSheetId="0" name="QWQWQ" vbProcedure="false">#REF!</definedName>
    <definedName function="false" hidden="false" localSheetId="0" name="QWQWQW" vbProcedure="false">#REF!</definedName>
    <definedName function="false" hidden="false" localSheetId="0" name="SS" vbProcedure="false">#REF!</definedName>
    <definedName function="false" hidden="false" localSheetId="0" name="um" vbProcedure="false">#REF!</definedName>
    <definedName function="false" hidden="false" localSheetId="0" name="w" vbProcedure="false">#REF!</definedName>
    <definedName function="false" hidden="false" localSheetId="0" name="_10Excel_BuiltIn_Print_Area_4_1" vbProcedure="false">#REF!</definedName>
    <definedName function="false" hidden="false" localSheetId="0" name="_13Excel_BuiltIn_Print_Area_5_1" vbProcedure="false">#REF!</definedName>
    <definedName function="false" hidden="false" localSheetId="0" name="_14Excel_BuiltIn_Print_Area_5_1_1" vbProcedure="false">#REF!</definedName>
    <definedName function="false" hidden="false" localSheetId="0" name="_16Excel_BuiltIn_Print_Area_7_1" vbProcedure="false">#REF!</definedName>
    <definedName function="false" hidden="false" localSheetId="0" name="_17Excel_BuiltIn_Print_Area_9_1" vbProcedure="false">#REF!</definedName>
    <definedName function="false" hidden="false" localSheetId="0" name="_1Excel_BuiltIn_Print_Area_1_1" vbProcedure="false">#REF!</definedName>
    <definedName function="false" hidden="false" localSheetId="0" name="_1Excel_BuiltIn_Print_Area_2_1" vbProcedure="false">#REF!</definedName>
    <definedName function="false" hidden="false" localSheetId="0" name="_2Excel_BuiltIn_Print_Area_1_1_1" vbProcedure="false">#REF!</definedName>
    <definedName function="false" hidden="false" localSheetId="0" name="_2Excel_BuiltIn_Print_Area_3_1" vbProcedure="false">#REF!</definedName>
    <definedName function="false" hidden="false" localSheetId="0" name="_4Excel_BuiltIn_Print_Area_2_1" vbProcedure="false">#REF!</definedName>
    <definedName function="false" hidden="false" localSheetId="0" name="_5Excel_BuiltIn_Print_Area_2_1_1" vbProcedure="false">#REF!</definedName>
    <definedName function="false" hidden="false" localSheetId="0" name="_6Excel_BuiltIn_Print_Area_2_1_1_1" vbProcedure="false">#REF!</definedName>
    <definedName function="false" hidden="false" localSheetId="0" name="_7Excel_BuiltIn_Print_Area_3_1" vbProcedure="false">#REF!</definedName>
    <definedName function="false" hidden="false" localSheetId="0" name="_8Excel_BuiltIn_Print_Area_3_1_1" vbProcedure="false">#REF!</definedName>
    <definedName function="false" hidden="false" localSheetId="0" name="_xlnm.Print_Area" vbProcedure="false">'Quadro resumo'!$A$2:$F$9</definedName>
    <definedName function="false" hidden="false" localSheetId="0" name="__DdeLink__10780_17027563137" vbProcedure="false">#REF!</definedName>
    <definedName function="false" hidden="false" localSheetId="1" name="aREA1" vbProcedure="false">#REF!</definedName>
    <definedName function="false" hidden="false" localSheetId="1" name="area2" vbProcedure="false">#REF!</definedName>
    <definedName function="false" hidden="false" localSheetId="1" name="Area3" vbProcedure="false">#REF!</definedName>
    <definedName function="false" hidden="false" localSheetId="1" name="Area4" vbProcedure="false">#REF!</definedName>
    <definedName function="false" hidden="false" localSheetId="1" name="Area_2" vbProcedure="false">#REF!</definedName>
    <definedName function="false" hidden="false" localSheetId="1" name="CDCDCDCDC" vbProcedure="false">#REF!</definedName>
    <definedName function="false" hidden="false" localSheetId="1" name="CPMF" vbProcedure="false">#REF!</definedName>
    <definedName function="false" hidden="false" localSheetId="1" name="eaea" vbProcedure="false">#REF!</definedName>
    <definedName function="false" hidden="false" localSheetId="1" name="Excel_BuiltIn_Print_Area" vbProcedure="false">#REF!</definedName>
    <definedName function="false" hidden="false" localSheetId="1" name="Excel_BuiltIn_Print_Area_1" vbProcedure="false">#REF!</definedName>
    <definedName function="false" hidden="false" localSheetId="1" name="Excel_BuiltIn_Print_Area_10" vbProcedure="false">#REF!</definedName>
    <definedName function="false" hidden="false" localSheetId="1" name="Excel_BuiltIn_Print_Area_11" vbProcedure="false">#REF!</definedName>
    <definedName function="false" hidden="false" localSheetId="1" name="Excel_BuiltIn_Print_Area_12" vbProcedure="false">#REF!</definedName>
    <definedName function="false" hidden="false" localSheetId="1" name="Excel_BuiltIn_Print_Area_1_1" vbProcedure="false">#REF!</definedName>
    <definedName function="false" hidden="false" localSheetId="1" name="Excel_BuiltIn_Print_Area_1_1_1" vbProcedure="false">#REF!</definedName>
    <definedName function="false" hidden="false" localSheetId="1" name="Excel_BuiltIn_Print_Area_1_1_1_1" vbProcedure="false">#REF!</definedName>
    <definedName function="false" hidden="false" localSheetId="1" name="Excel_BuiltIn_Print_Area_1_1_2" vbProcedure="false">#REF!</definedName>
    <definedName function="false" hidden="false" localSheetId="1" name="Excel_BuiltIn_Print_Area_1_1_4" vbProcedure="false">#REF!</definedName>
    <definedName function="false" hidden="false" localSheetId="1" name="Excel_BuiltIn_Print_Area_2" vbProcedure="false">#REF!</definedName>
    <definedName function="false" hidden="false" localSheetId="1" name="Excel_BuiltIn_Print_Area_2_1" vbProcedure="false">#REF!</definedName>
    <definedName function="false" hidden="false" localSheetId="1" name="Excel_BuiltIn_Print_Area_2_1_1" vbProcedure="false">#REF!</definedName>
    <definedName function="false" hidden="false" localSheetId="1" name="Excel_BuiltIn_Print_Area_3_1" vbProcedure="false">#REF!</definedName>
    <definedName function="false" hidden="false" localSheetId="1" name="Excel_BuiltIn_Print_Area_5_1" vbProcedure="false">#REF!</definedName>
    <definedName function="false" hidden="false" localSheetId="1" name="Excel_BuiltIn_Print_Area_5_1_2" vbProcedure="false">#REF!</definedName>
    <definedName function="false" hidden="false" localSheetId="1" name="Excel_BuiltIn_Print_Area_5_1_4" vbProcedure="false">#REF!</definedName>
    <definedName function="false" hidden="false" localSheetId="1" name="Excel_BuiltIn_Print_Area_9" vbProcedure="false">#REF!</definedName>
    <definedName function="false" hidden="false" localSheetId="1" name="Excel_um" vbProcedure="false">#REF!</definedName>
    <definedName function="false" hidden="false" localSheetId="1" name="fdf" vbProcedure="false">#REF!</definedName>
    <definedName function="false" hidden="false" localSheetId="1" name="Pintor" vbProcedure="false">#REF!</definedName>
    <definedName function="false" hidden="false" localSheetId="1" name="Pintor1" vbProcedure="false">#REF!</definedName>
    <definedName function="false" hidden="false" localSheetId="1" name="QWQWQ" vbProcedure="false">#REF!</definedName>
    <definedName function="false" hidden="false" localSheetId="1" name="QWQWQW" vbProcedure="false">#REF!</definedName>
    <definedName function="false" hidden="false" localSheetId="1" name="SS" vbProcedure="false">#REF!</definedName>
    <definedName function="false" hidden="false" localSheetId="1" name="um" vbProcedure="false">#REF!</definedName>
    <definedName function="false" hidden="false" localSheetId="1" name="w" vbProcedure="false">#REF!</definedName>
    <definedName function="false" hidden="false" localSheetId="1" name="_10Excel_BuiltIn_Print_Area_4_1" vbProcedure="false">#REF!</definedName>
    <definedName function="false" hidden="false" localSheetId="1" name="_13Excel_BuiltIn_Print_Area_5_1" vbProcedure="false">#REF!</definedName>
    <definedName function="false" hidden="false" localSheetId="1" name="_14Excel_BuiltIn_Print_Area_5_1_1" vbProcedure="false">#REF!</definedName>
    <definedName function="false" hidden="false" localSheetId="1" name="_16Excel_BuiltIn_Print_Area_7_1" vbProcedure="false">#REF!</definedName>
    <definedName function="false" hidden="false" localSheetId="1" name="_17Excel_BuiltIn_Print_Area_9_1" vbProcedure="false">#REF!</definedName>
    <definedName function="false" hidden="false" localSheetId="1" name="_1Excel_BuiltIn_Print_Area_1_1" vbProcedure="false">#REF!</definedName>
    <definedName function="false" hidden="false" localSheetId="1" name="_1Excel_BuiltIn_Print_Area_2_1" vbProcedure="false">#REF!</definedName>
    <definedName function="false" hidden="false" localSheetId="1" name="_2Excel_BuiltIn_Print_Area_1_1_1" vbProcedure="false">#REF!</definedName>
    <definedName function="false" hidden="false" localSheetId="1" name="_2Excel_BuiltIn_Print_Area_3_1" vbProcedure="false">#REF!</definedName>
    <definedName function="false" hidden="false" localSheetId="1" name="_4Excel_BuiltIn_Print_Area_2_1" vbProcedure="false">#REF!</definedName>
    <definedName function="false" hidden="false" localSheetId="1" name="_5Excel_BuiltIn_Print_Area_2_1_1" vbProcedure="false">#REF!</definedName>
    <definedName function="false" hidden="false" localSheetId="1" name="_6Excel_BuiltIn_Print_Area_2_1_1_1" vbProcedure="false">#REF!</definedName>
    <definedName function="false" hidden="false" localSheetId="1" name="_7Excel_BuiltIn_Print_Area_3_1" vbProcedure="false">#REF!</definedName>
    <definedName function="false" hidden="false" localSheetId="1" name="_8Excel_BuiltIn_Print_Area_3_1_1" vbProcedure="false">#REF!</definedName>
    <definedName function="false" hidden="false" localSheetId="3" name="aREA1" vbProcedure="false">#REF!</definedName>
    <definedName function="false" hidden="false" localSheetId="3" name="area2" vbProcedure="false">#REF!</definedName>
    <definedName function="false" hidden="false" localSheetId="3" name="Area3" vbProcedure="false">#REF!</definedName>
    <definedName function="false" hidden="false" localSheetId="3" name="Area4" vbProcedure="false">#REF!</definedName>
    <definedName function="false" hidden="false" localSheetId="3" name="Area_2" vbProcedure="false">#REF!</definedName>
    <definedName function="false" hidden="false" localSheetId="3" name="CDCDCDCDC" vbProcedure="false">#REF!</definedName>
    <definedName function="false" hidden="false" localSheetId="3" name="CPMF" vbProcedure="false">#REF!</definedName>
    <definedName function="false" hidden="false" localSheetId="3" name="eaea" vbProcedure="false">#REF!</definedName>
    <definedName function="false" hidden="false" localSheetId="3" name="Excel_BuiltIn_Print_Area" vbProcedure="false">#REF!</definedName>
    <definedName function="false" hidden="false" localSheetId="3" name="Excel_BuiltIn_Print_Area_1" vbProcedure="false">#REF!</definedName>
    <definedName function="false" hidden="false" localSheetId="3" name="Excel_BuiltIn_Print_Area_10" vbProcedure="false">#REF!</definedName>
    <definedName function="false" hidden="false" localSheetId="3" name="Excel_BuiltIn_Print_Area_11" vbProcedure="false">#REF!</definedName>
    <definedName function="false" hidden="false" localSheetId="3" name="Excel_BuiltIn_Print_Area_12" vbProcedure="false">#REF!</definedName>
    <definedName function="false" hidden="false" localSheetId="3" name="Excel_BuiltIn_Print_Area_1_1" vbProcedure="false">#REF!</definedName>
    <definedName function="false" hidden="false" localSheetId="3" name="Excel_BuiltIn_Print_Area_1_1_1" vbProcedure="false">#REF!</definedName>
    <definedName function="false" hidden="false" localSheetId="3" name="Excel_BuiltIn_Print_Area_1_1_1_1" vbProcedure="false">#REF!</definedName>
    <definedName function="false" hidden="false" localSheetId="3" name="Excel_BuiltIn_Print_Area_1_1_2" vbProcedure="false">#REF!</definedName>
    <definedName function="false" hidden="false" localSheetId="3" name="Excel_BuiltIn_Print_Area_1_1_4" vbProcedure="false">#REF!</definedName>
    <definedName function="false" hidden="false" localSheetId="3" name="Excel_BuiltIn_Print_Area_2" vbProcedure="false">#REF!</definedName>
    <definedName function="false" hidden="false" localSheetId="3" name="Excel_BuiltIn_Print_Area_2_1" vbProcedure="false">#REF!</definedName>
    <definedName function="false" hidden="false" localSheetId="3" name="Excel_BuiltIn_Print_Area_2_1_1" vbProcedure="false">#REF!</definedName>
    <definedName function="false" hidden="false" localSheetId="3" name="Excel_BuiltIn_Print_Area_3_1" vbProcedure="false">#REF!</definedName>
    <definedName function="false" hidden="false" localSheetId="3" name="Excel_BuiltIn_Print_Area_5_1" vbProcedure="false">#REF!</definedName>
    <definedName function="false" hidden="false" localSheetId="3" name="Excel_BuiltIn_Print_Area_5_1_2" vbProcedure="false">#REF!</definedName>
    <definedName function="false" hidden="false" localSheetId="3" name="Excel_BuiltIn_Print_Area_5_1_4" vbProcedure="false">#REF!</definedName>
    <definedName function="false" hidden="false" localSheetId="3" name="Excel_BuiltIn_Print_Area_9" vbProcedure="false">#REF!</definedName>
    <definedName function="false" hidden="false" localSheetId="3" name="Excel_um" vbProcedure="false">#REF!</definedName>
    <definedName function="false" hidden="false" localSheetId="3" name="fdf" vbProcedure="false">#REF!</definedName>
    <definedName function="false" hidden="false" localSheetId="3" name="Pintor" vbProcedure="false">#REF!</definedName>
    <definedName function="false" hidden="false" localSheetId="3" name="Pintor1" vbProcedure="false">#REF!</definedName>
    <definedName function="false" hidden="false" localSheetId="3" name="QWQWQ" vbProcedure="false">#REF!</definedName>
    <definedName function="false" hidden="false" localSheetId="3" name="QWQWQW" vbProcedure="false">#REF!</definedName>
    <definedName function="false" hidden="false" localSheetId="3" name="SS" vbProcedure="false">#REF!</definedName>
    <definedName function="false" hidden="false" localSheetId="3" name="um" vbProcedure="false">#REF!</definedName>
    <definedName function="false" hidden="false" localSheetId="3" name="w" vbProcedure="false">#REF!</definedName>
    <definedName function="false" hidden="false" localSheetId="3" name="_10Excel_BuiltIn_Print_Area_4_1" vbProcedure="false">#REF!</definedName>
    <definedName function="false" hidden="false" localSheetId="3" name="_13Excel_BuiltIn_Print_Area_5_1" vbProcedure="false">#REF!</definedName>
    <definedName function="false" hidden="false" localSheetId="3" name="_14Excel_BuiltIn_Print_Area_5_1_1" vbProcedure="false">#REF!</definedName>
    <definedName function="false" hidden="false" localSheetId="3" name="_16Excel_BuiltIn_Print_Area_7_1" vbProcedure="false">#REF!</definedName>
    <definedName function="false" hidden="false" localSheetId="3" name="_17Excel_BuiltIn_Print_Area_9_1" vbProcedure="false">#REF!</definedName>
    <definedName function="false" hidden="false" localSheetId="3" name="_1Excel_BuiltIn_Print_Area_1_1" vbProcedure="false">#REF!</definedName>
    <definedName function="false" hidden="false" localSheetId="3" name="_1Excel_BuiltIn_Print_Area_2_1" vbProcedure="false">#REF!</definedName>
    <definedName function="false" hidden="false" localSheetId="3" name="_2Excel_BuiltIn_Print_Area_1_1_1" vbProcedure="false">#REF!</definedName>
    <definedName function="false" hidden="false" localSheetId="3" name="_2Excel_BuiltIn_Print_Area_3_1" vbProcedure="false">#REF!</definedName>
    <definedName function="false" hidden="false" localSheetId="3" name="_4Excel_BuiltIn_Print_Area_2_1" vbProcedure="false">#REF!</definedName>
    <definedName function="false" hidden="false" localSheetId="3" name="_5Excel_BuiltIn_Print_Area_2_1_1" vbProcedure="false">#REF!</definedName>
    <definedName function="false" hidden="false" localSheetId="3" name="_6Excel_BuiltIn_Print_Area_2_1_1_1" vbProcedure="false">#REF!</definedName>
    <definedName function="false" hidden="false" localSheetId="3" name="_7Excel_BuiltIn_Print_Area_3_1" vbProcedure="false">#REF!</definedName>
    <definedName function="false" hidden="false" localSheetId="3" name="_8Excel_BuiltIn_Print_Area_3_1_1" vbProcedure="false">#REF!</definedName>
    <definedName function="false" hidden="false" localSheetId="4" name="aREA1" vbProcedure="false">#REF!</definedName>
    <definedName function="false" hidden="false" localSheetId="4" name="area2" vbProcedure="false">#REF!</definedName>
    <definedName function="false" hidden="false" localSheetId="4" name="Area3" vbProcedure="false">#REF!</definedName>
    <definedName function="false" hidden="false" localSheetId="4" name="Area4" vbProcedure="false">#REF!</definedName>
    <definedName function="false" hidden="false" localSheetId="4" name="Area_2" vbProcedure="false">#REF!</definedName>
    <definedName function="false" hidden="false" localSheetId="4" name="CDCDCDCDC" vbProcedure="false">#REF!</definedName>
    <definedName function="false" hidden="false" localSheetId="4" name="CPMF" vbProcedure="false">#REF!</definedName>
    <definedName function="false" hidden="false" localSheetId="4" name="eaea" vbProcedure="false">#REF!</definedName>
    <definedName function="false" hidden="false" localSheetId="4" name="Excel_BuiltIn_Print_Area" vbProcedure="false">#REF!</definedName>
    <definedName function="false" hidden="false" localSheetId="4" name="Excel_BuiltIn_Print_Area_1" vbProcedure="false">#REF!</definedName>
    <definedName function="false" hidden="false" localSheetId="4" name="Excel_BuiltIn_Print_Area_10" vbProcedure="false">#REF!</definedName>
    <definedName function="false" hidden="false" localSheetId="4" name="Excel_BuiltIn_Print_Area_11" vbProcedure="false">#REF!</definedName>
    <definedName function="false" hidden="false" localSheetId="4" name="Excel_BuiltIn_Print_Area_12" vbProcedure="false">#REF!</definedName>
    <definedName function="false" hidden="false" localSheetId="4" name="Excel_BuiltIn_Print_Area_1_1" vbProcedure="false">#REF!</definedName>
    <definedName function="false" hidden="false" localSheetId="4" name="Excel_BuiltIn_Print_Area_1_1_1" vbProcedure="false">#REF!</definedName>
    <definedName function="false" hidden="false" localSheetId="4" name="Excel_BuiltIn_Print_Area_1_1_1_1" vbProcedure="false">#REF!</definedName>
    <definedName function="false" hidden="false" localSheetId="4" name="Excel_BuiltIn_Print_Area_1_1_2" vbProcedure="false">#REF!</definedName>
    <definedName function="false" hidden="false" localSheetId="4" name="Excel_BuiltIn_Print_Area_1_1_4" vbProcedure="false">#REF!</definedName>
    <definedName function="false" hidden="false" localSheetId="4" name="Excel_BuiltIn_Print_Area_2" vbProcedure="false">#REF!</definedName>
    <definedName function="false" hidden="false" localSheetId="4" name="Excel_BuiltIn_Print_Area_2_1" vbProcedure="false">#REF!</definedName>
    <definedName function="false" hidden="false" localSheetId="4" name="Excel_BuiltIn_Print_Area_2_1_1" vbProcedure="false">#REF!</definedName>
    <definedName function="false" hidden="false" localSheetId="4" name="Excel_BuiltIn_Print_Area_3_1" vbProcedure="false">#REF!</definedName>
    <definedName function="false" hidden="false" localSheetId="4" name="Excel_BuiltIn_Print_Area_5_1" vbProcedure="false">#REF!</definedName>
    <definedName function="false" hidden="false" localSheetId="4" name="Excel_BuiltIn_Print_Area_5_1_2" vbProcedure="false">#REF!</definedName>
    <definedName function="false" hidden="false" localSheetId="4" name="Excel_BuiltIn_Print_Area_5_1_4" vbProcedure="false">#REF!</definedName>
    <definedName function="false" hidden="false" localSheetId="4" name="Excel_BuiltIn_Print_Area_9" vbProcedure="false">#REF!</definedName>
    <definedName function="false" hidden="false" localSheetId="4" name="Excel_um" vbProcedure="false">#REF!</definedName>
    <definedName function="false" hidden="false" localSheetId="4" name="fdf" vbProcedure="false">#REF!</definedName>
    <definedName function="false" hidden="false" localSheetId="4" name="Pintor" vbProcedure="false">#REF!</definedName>
    <definedName function="false" hidden="false" localSheetId="4" name="Pintor1" vbProcedure="false">#REF!</definedName>
    <definedName function="false" hidden="false" localSheetId="4" name="QWQWQ" vbProcedure="false">#REF!</definedName>
    <definedName function="false" hidden="false" localSheetId="4" name="QWQWQW" vbProcedure="false">#REF!</definedName>
    <definedName function="false" hidden="false" localSheetId="4" name="SS" vbProcedure="false">#REF!</definedName>
    <definedName function="false" hidden="false" localSheetId="4" name="um" vbProcedure="false">#REF!</definedName>
    <definedName function="false" hidden="false" localSheetId="4" name="w" vbProcedure="false">#REF!</definedName>
    <definedName function="false" hidden="false" localSheetId="4" name="_10Excel_BuiltIn_Print_Area_4_1" vbProcedure="false">#REF!</definedName>
    <definedName function="false" hidden="false" localSheetId="4" name="_13Excel_BuiltIn_Print_Area_5_1" vbProcedure="false">#REF!</definedName>
    <definedName function="false" hidden="false" localSheetId="4" name="_14Excel_BuiltIn_Print_Area_5_1_1" vbProcedure="false">#REF!</definedName>
    <definedName function="false" hidden="false" localSheetId="4" name="_16Excel_BuiltIn_Print_Area_7_1" vbProcedure="false">#REF!</definedName>
    <definedName function="false" hidden="false" localSheetId="4" name="_17Excel_BuiltIn_Print_Area_9_1" vbProcedure="false">#REF!</definedName>
    <definedName function="false" hidden="false" localSheetId="4" name="_1Excel_BuiltIn_Print_Area_1_1" vbProcedure="false">#REF!</definedName>
    <definedName function="false" hidden="false" localSheetId="4" name="_1Excel_BuiltIn_Print_Area_2_1" vbProcedure="false">#REF!</definedName>
    <definedName function="false" hidden="false" localSheetId="4" name="_2Excel_BuiltIn_Print_Area_1_1_1" vbProcedure="false">#REF!</definedName>
    <definedName function="false" hidden="false" localSheetId="4" name="_2Excel_BuiltIn_Print_Area_3_1" vbProcedure="false">#REF!</definedName>
    <definedName function="false" hidden="false" localSheetId="4" name="_4Excel_BuiltIn_Print_Area_2_1" vbProcedure="false">#REF!</definedName>
    <definedName function="false" hidden="false" localSheetId="4" name="_5Excel_BuiltIn_Print_Area_2_1_1" vbProcedure="false">#REF!</definedName>
    <definedName function="false" hidden="false" localSheetId="4" name="_6Excel_BuiltIn_Print_Area_2_1_1_1" vbProcedure="false">#REF!</definedName>
    <definedName function="false" hidden="false" localSheetId="4" name="_7Excel_BuiltIn_Print_Area_3_1" vbProcedure="false">#REF!</definedName>
    <definedName function="false" hidden="false" localSheetId="4" name="_8Excel_BuiltIn_Print_Area_3_1_1" vbProcedure="false">#REF!</definedName>
    <definedName function="false" hidden="false" localSheetId="5" name="aREA1" vbProcedure="false">#REF!</definedName>
    <definedName function="false" hidden="false" localSheetId="5" name="area2" vbProcedure="false">#REF!</definedName>
    <definedName function="false" hidden="false" localSheetId="5" name="Area3" vbProcedure="false">#REF!</definedName>
    <definedName function="false" hidden="false" localSheetId="5" name="Area4" vbProcedure="false">#REF!</definedName>
    <definedName function="false" hidden="false" localSheetId="5" name="Area_2" vbProcedure="false">#REF!</definedName>
    <definedName function="false" hidden="false" localSheetId="5" name="CDCDCDCDC" vbProcedure="false">#REF!</definedName>
    <definedName function="false" hidden="false" localSheetId="5" name="CPMF" vbProcedure="false">#REF!</definedName>
    <definedName function="false" hidden="false" localSheetId="5" name="eaea" vbProcedure="false">#REF!</definedName>
    <definedName function="false" hidden="false" localSheetId="5" name="Excel_BuiltIn_Print_Area" vbProcedure="false">#REF!</definedName>
    <definedName function="false" hidden="false" localSheetId="5" name="Excel_BuiltIn_Print_Area_1" vbProcedure="false">#REF!</definedName>
    <definedName function="false" hidden="false" localSheetId="5" name="Excel_BuiltIn_Print_Area_10" vbProcedure="false">#REF!</definedName>
    <definedName function="false" hidden="false" localSheetId="5" name="Excel_BuiltIn_Print_Area_11" vbProcedure="false">#REF!</definedName>
    <definedName function="false" hidden="false" localSheetId="5" name="Excel_BuiltIn_Print_Area_12" vbProcedure="false">#REF!</definedName>
    <definedName function="false" hidden="false" localSheetId="5" name="Excel_BuiltIn_Print_Area_1_1" vbProcedure="false">#REF!</definedName>
    <definedName function="false" hidden="false" localSheetId="5" name="Excel_BuiltIn_Print_Area_1_1_1" vbProcedure="false">#REF!</definedName>
    <definedName function="false" hidden="false" localSheetId="5" name="Excel_BuiltIn_Print_Area_1_1_1_1" vbProcedure="false">#REF!</definedName>
    <definedName function="false" hidden="false" localSheetId="5" name="Excel_BuiltIn_Print_Area_1_1_2" vbProcedure="false">#REF!</definedName>
    <definedName function="false" hidden="false" localSheetId="5" name="Excel_BuiltIn_Print_Area_1_1_4" vbProcedure="false">#REF!</definedName>
    <definedName function="false" hidden="false" localSheetId="5" name="Excel_BuiltIn_Print_Area_2" vbProcedure="false">#REF!</definedName>
    <definedName function="false" hidden="false" localSheetId="5" name="Excel_BuiltIn_Print_Area_2_1" vbProcedure="false">#REF!</definedName>
    <definedName function="false" hidden="false" localSheetId="5" name="Excel_BuiltIn_Print_Area_2_1_1" vbProcedure="false">#REF!</definedName>
    <definedName function="false" hidden="false" localSheetId="5" name="Excel_BuiltIn_Print_Area_3_1" vbProcedure="false">#REF!</definedName>
    <definedName function="false" hidden="false" localSheetId="5" name="Excel_BuiltIn_Print_Area_5_1" vbProcedure="false">#REF!</definedName>
    <definedName function="false" hidden="false" localSheetId="5" name="Excel_BuiltIn_Print_Area_5_1_2" vbProcedure="false">#REF!</definedName>
    <definedName function="false" hidden="false" localSheetId="5" name="Excel_BuiltIn_Print_Area_5_1_4" vbProcedure="false">#REF!</definedName>
    <definedName function="false" hidden="false" localSheetId="5" name="Excel_BuiltIn_Print_Area_9" vbProcedure="false">#REF!</definedName>
    <definedName function="false" hidden="false" localSheetId="5" name="Excel_um" vbProcedure="false">#REF!</definedName>
    <definedName function="false" hidden="false" localSheetId="5" name="fdf" vbProcedure="false">#REF!</definedName>
    <definedName function="false" hidden="false" localSheetId="5" name="Pintor" vbProcedure="false">#REF!</definedName>
    <definedName function="false" hidden="false" localSheetId="5" name="Pintor1" vbProcedure="false">#REF!</definedName>
    <definedName function="false" hidden="false" localSheetId="5" name="QWQWQ" vbProcedure="false">#REF!</definedName>
    <definedName function="false" hidden="false" localSheetId="5" name="QWQWQW" vbProcedure="false">#REF!</definedName>
    <definedName function="false" hidden="false" localSheetId="5" name="SS" vbProcedure="false">#REF!</definedName>
    <definedName function="false" hidden="false" localSheetId="5" name="um" vbProcedure="false">#REF!</definedName>
    <definedName function="false" hidden="false" localSheetId="5" name="w" vbProcedure="false">#REF!</definedName>
    <definedName function="false" hidden="false" localSheetId="5" name="_10Excel_BuiltIn_Print_Area_4_1" vbProcedure="false">#REF!</definedName>
    <definedName function="false" hidden="false" localSheetId="5" name="_13Excel_BuiltIn_Print_Area_5_1" vbProcedure="false">#REF!</definedName>
    <definedName function="false" hidden="false" localSheetId="5" name="_14Excel_BuiltIn_Print_Area_5_1_1" vbProcedure="false">#REF!</definedName>
    <definedName function="false" hidden="false" localSheetId="5" name="_16Excel_BuiltIn_Print_Area_7_1" vbProcedure="false">#REF!</definedName>
    <definedName function="false" hidden="false" localSheetId="5" name="_17Excel_BuiltIn_Print_Area_9_1" vbProcedure="false">#REF!</definedName>
    <definedName function="false" hidden="false" localSheetId="5" name="_1Excel_BuiltIn_Print_Area_1_1" vbProcedure="false">#REF!</definedName>
    <definedName function="false" hidden="false" localSheetId="5" name="_1Excel_BuiltIn_Print_Area_2_1" vbProcedure="false">#REF!</definedName>
    <definedName function="false" hidden="false" localSheetId="5" name="_2Excel_BuiltIn_Print_Area_1_1_1" vbProcedure="false">#REF!</definedName>
    <definedName function="false" hidden="false" localSheetId="5" name="_2Excel_BuiltIn_Print_Area_3_1" vbProcedure="false">#REF!</definedName>
    <definedName function="false" hidden="false" localSheetId="5" name="_4Excel_BuiltIn_Print_Area_2_1" vbProcedure="false">#REF!</definedName>
    <definedName function="false" hidden="false" localSheetId="5" name="_5Excel_BuiltIn_Print_Area_2_1_1" vbProcedure="false">#REF!</definedName>
    <definedName function="false" hidden="false" localSheetId="5" name="_6Excel_BuiltIn_Print_Area_2_1_1_1" vbProcedure="false">#REF!</definedName>
    <definedName function="false" hidden="false" localSheetId="5" name="_7Excel_BuiltIn_Print_Area_3_1" vbProcedure="false">#REF!</definedName>
    <definedName function="false" hidden="false" localSheetId="5" name="_8Excel_BuiltIn_Print_Area_3_1_1" vbProcedure="false">#REF!</definedName>
    <definedName function="false" hidden="false" localSheetId="5" name="_xlnm.Print_Area" vbProcedure="false">'cotação de insumos'!$A$31:$A$39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 xml:space="preserve">Alíquota variável em função da atividade econômica e FAP - Encaminhar comprovação.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 xml:space="preserve">8% x 0,42% = 0,03%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7" authorId="0">
      <text>
        <r>
          <rPr>
            <sz val="11"/>
            <color rgb="FF000000"/>
            <rFont val="Calibri"/>
            <family val="2"/>
            <charset val="1"/>
          </rPr>
          <t xml:space="preserve">Incidencia das férias do substituto sobre os encargos trabalhistas D95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 xml:space="preserve">Alíquota variável em função da atividade econômica e FAP - Encaminhar comprovação.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 xml:space="preserve">Sem referencia de valor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 xml:space="preserve">8% x 0,42% = 0,03%</t>
        </r>
      </text>
    </comment>
  </commentList>
</comments>
</file>

<file path=xl/sharedStrings.xml><?xml version="1.0" encoding="utf-8"?>
<sst xmlns="http://schemas.openxmlformats.org/spreadsheetml/2006/main" count="679" uniqueCount="233">
  <si>
    <t xml:space="preserve">INSTITUTO FEDERAL CATARINENSE
Análise proposta para composição de preços referenciais do Pregão de Jardinagem
</t>
  </si>
  <si>
    <t xml:space="preserve">Item</t>
  </si>
  <si>
    <t xml:space="preserve">DESCRIÇÃO/ ESPECIFICAÇÃO</t>
  </si>
  <si>
    <t xml:space="preserve">Unidade de Medida</t>
  </si>
  <si>
    <t xml:space="preserve">Quantidade</t>
  </si>
  <si>
    <t xml:space="preserve">Valor Total Mensal Referencial (R$)</t>
  </si>
  <si>
    <t xml:space="preserve">Valor Total Anual Referencial (R$)</t>
  </si>
  <si>
    <t xml:space="preserve">Serviço de Trabalhador de Jardinagem – CBO 6220-10, a ser executado de forma contínua, regime de trabalho: 44 horas semanais, com o fornecimento de todo uniforme, epi’s, equipamentos e ferramentas manuais e elétricas de uso profissional, necessários à execução dos serviços. Quantitativo: 01 posto de trabalho (01 profissional). Local da prestação de serviço: Instituto Federal Catarinense – Campus Blumenau/SC – Rua Bernardino José de Oliveira, 81, Badenfurt, Blumenau/SC – 89.070-270.</t>
  </si>
  <si>
    <t xml:space="preserve">Posto Anual</t>
  </si>
  <si>
    <t xml:space="preserve">Serviço de Trabalhador de Jardinagem – CBO 6220-10, a ser executado de forma contínua, regime de trabalho: 44 horas semanais, com o fornecimento de todo uniforme, epi’s, equipamentos e ferramentas manuais e elétricas de uso profissional, necessários à execução dos serviços. Quantitativo: 01 posto de trabalho (01 profissional). Local da prestação de serviço: Instituto Federal Catarinense – Campus São Bento do Sul/SC – Rua Paulo Chapiewsky, nº 931, Bairro Centenário, São Bento do Sul/SC. CEP: 89.283-064.</t>
  </si>
  <si>
    <t xml:space="preserve">SUBTOTAL</t>
  </si>
  <si>
    <t xml:space="preserve">PLANILHA DE CUSTOS E FORMAÇÃO DE PREÇO</t>
  </si>
  <si>
    <t xml:space="preserve">Informações Gerais</t>
  </si>
  <si>
    <t xml:space="preserve">Razão Social:</t>
  </si>
  <si>
    <t xml:space="preserve">CNPJ:</t>
  </si>
  <si>
    <t xml:space="preserve">Nº do Processo: 23473.001215/2022-09</t>
  </si>
  <si>
    <t xml:space="preserve">Pregão Eletrônico nº 113/2022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</si>
  <si>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</si>
  <si>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</si>
  <si>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</si>
  <si>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</si>
  <si>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</si>
  <si>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Blumenau/SC</t>
  </si>
  <si>
    <t xml:space="preserve">C</t>
  </si>
  <si>
    <t xml:space="preserve">Acordo, Convenção ou Sentença em Dissídio Coletivo</t>
  </si>
  <si>
    <t xml:space="preserve">SC00316/2022</t>
  </si>
  <si>
    <t xml:space="preserve">D</t>
  </si>
  <si>
    <t xml:space="preserve">Nº. de meses da execução contratual</t>
  </si>
  <si>
    <t xml:space="preserve">12 meses</t>
  </si>
  <si>
    <t xml:space="preserve">Tipo de Serviço</t>
  </si>
  <si>
    <t xml:space="preserve">Quantidade total a contratar </t>
  </si>
  <si>
    <t xml:space="preserve">Serviços de Jardinagem</t>
  </si>
  <si>
    <t xml:space="preserve">Posto</t>
  </si>
  <si>
    <t xml:space="preserve">Dados Complementares para Composição dos Custos referente à Mão de Obra</t>
  </si>
  <si>
    <t xml:space="preserve">Tipo de serviço (mesmo serviço com características distintas)</t>
  </si>
  <si>
    <t xml:space="preserve">Salário normativo da categoria profissional (44 horas semanais)</t>
  </si>
  <si>
    <t xml:space="preserve">Salário x Carga Horária</t>
  </si>
  <si>
    <t xml:space="preserve">Categoria profissional (vinculada à execução contratual)</t>
  </si>
  <si>
    <t xml:space="preserve">Data base da categoria (dia/mês)</t>
  </si>
  <si>
    <t xml:space="preserve">Módulo 1 – Composição da Remuneração</t>
  </si>
  <si>
    <t xml:space="preserve">I – 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</si>
  <si>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</si>
  <si>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</si>
  <si>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</si>
  <si>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</si>
  <si>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</si>
  <si>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</si>
  <si>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</si>
  <si>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</si>
  <si>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</si>
  <si>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Reflexo DSR sobre adicional noturno</t>
  </si>
  <si>
    <t xml:space="preserve">Total da Remuneração</t>
  </si>
  <si>
    <t xml:space="preserve">Módulo 2 – Encargos e Benefícios Anuais, Mensais e Diários</t>
  </si>
  <si>
    <t xml:space="preserve">Submódulo 2.1 - 13º Salário, Férias e Adicional de Férias</t>
  </si>
  <si>
    <t xml:space="preserve">13º Salário</t>
  </si>
  <si>
    <t xml:space="preserve">Férias e Adicional de Férias</t>
  </si>
  <si>
    <t xml:space="preserve">Total</t>
  </si>
  <si>
    <t xml:space="preserve">Submódulo 2.2 - GPS, FGTS e Outras Contribuições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</si>
  <si>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</si>
  <si>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</si>
  <si>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</si>
  <si>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</si>
  <si>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</si>
  <si>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</si>
  <si>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</si>
  <si>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t xml:space="preserve">Seguros Acidente do Trabalho ( SAT = RAT X FAP)</t>
  </si>
  <si>
    <t xml:space="preserve">H</t>
  </si>
  <si>
    <t xml:space="preserve">SEBRAE</t>
  </si>
  <si>
    <r>
      <rPr>
        <b val="true"/>
        <i val="true"/>
        <sz val="10"/>
        <color rgb="FF000000"/>
        <rFont val="Cambria"/>
        <family val="1"/>
        <charset val="1"/>
      </rPr>
      <t xml:space="preserve">Nota 1:</t>
    </r>
    <r>
      <rPr>
        <i val="true"/>
        <sz val="10"/>
        <color rgb="FF000000"/>
        <rFont val="Cambria"/>
        <family val="1"/>
        <charset val="1"/>
      </rPr>
      <t xml:space="preserve"> Os percentuais dos encargos previdenciários, do FGTS e demais contribuições são aqueles estabelecidos pela legislação vigente.</t>
    </r>
  </si>
  <si>
    <r>
      <rPr>
        <b val="true"/>
        <i val="true"/>
        <sz val="10"/>
        <color rgb="FF000000"/>
        <rFont val="Cambria"/>
        <family val="1"/>
        <charset val="1"/>
      </rPr>
      <t xml:space="preserve">Nota 2: </t>
    </r>
    <r>
      <rPr>
        <i val="true"/>
        <sz val="10"/>
        <color rgb="FF000000"/>
        <rFont val="Cambria"/>
        <family val="1"/>
        <charset val="1"/>
      </rPr>
      <t xml:space="preserve">O RAT, a depender do grau de risco do serviço, irá variar entre 1%, para risco leve, de 2%, para risco médio, e de 3% de risco grave.</t>
    </r>
  </si>
  <si>
    <r>
      <rPr>
        <b val="true"/>
        <i val="true"/>
        <sz val="10"/>
        <color rgb="FFFF0000"/>
        <rFont val="Cambria"/>
        <family val="1"/>
        <charset val="1"/>
      </rPr>
      <t xml:space="preserve">Nota 3:</t>
    </r>
    <r>
      <rPr>
        <i val="true"/>
        <sz val="10"/>
        <color rgb="FFFF0000"/>
        <rFont val="Cambria"/>
        <family val="1"/>
        <charset val="1"/>
      </rPr>
      <t xml:space="preserve"> Esses percentuais incidem sobre o Módulo 1; 13º Salário, Férias e Adicional de Férias do Submódulo 2.1 e sobre o Submódulo 4.1A (Substituto na cobertura de Férias).   </t>
    </r>
  </si>
  <si>
    <t xml:space="preserve">Submódulo 2.3 - Benefícios Mensais e Diários</t>
  </si>
  <si>
    <t xml:space="preserve">Valor Unitário (R$)</t>
  </si>
  <si>
    <t xml:space="preserve">Valor Mensal (R$)</t>
  </si>
  <si>
    <t xml:space="preserve">Transporte (Vlr. Unit. x 2 x 22 dias) - 6% s/ salário Clausula 13ª da CCT</t>
  </si>
  <si>
    <t xml:space="preserve">Auxílio alimentação/refeição – Clausula 12ª da CCT</t>
  </si>
  <si>
    <t xml:space="preserve">Assistência médica, odontológica e familiar - Não previsto na CCT</t>
  </si>
  <si>
    <t xml:space="preserve">Benefício de Assistência ao Trabalhador - Clausula 16ª da CCT</t>
  </si>
  <si>
    <t xml:space="preserve">Seguros de vida, invalidez e funeral - Cláusula 14ª da CCT</t>
  </si>
  <si>
    <t xml:space="preserve">Prêmio Assiduidade – Clausula 11ª da CCT</t>
  </si>
  <si>
    <t xml:space="preserve">Fundo de Formação Profissional - Não previsto na CCT</t>
  </si>
  <si>
    <t xml:space="preserve">Outros (Especificar)</t>
  </si>
  <si>
    <t xml:space="preserve">Quadro-Resumo do Módulo 2 - Encargos, Benefícios Anuais, Mensais e Diários</t>
  </si>
  <si>
    <t xml:space="preserve">Encargos, Benefícios Anuais, Mensais e Diários</t>
  </si>
  <si>
    <t xml:space="preserve">2.1</t>
  </si>
  <si>
    <t xml:space="preserve">13º Salário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</si>
  <si>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</si>
  <si>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</si>
  <si>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</si>
  <si>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</si>
  <si>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Módulo 3 – 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</si>
  <si>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</si>
  <si>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</si>
  <si>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aviso prévio indenizado</t>
  </si>
  <si>
    <t xml:space="preserve">Aviso prévio trabalhado</t>
  </si>
  <si>
    <t xml:space="preserve">Incidência dos encargos do submódulo 2.2 sobre Aviso Prévio Trabalhado</t>
  </si>
  <si>
    <t xml:space="preserve">Multa do FGTS do aviso prévio trabalhado</t>
  </si>
  <si>
    <t xml:space="preserve">Módulo 4 - Custo de Reposição do Profissional Ausente</t>
  </si>
  <si>
    <t xml:space="preserve">Submódulo 4.1 - Substituto nas Ausências Legais</t>
  </si>
  <si>
    <t xml:space="preserve">Substituto na cobertura de Férias 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</si>
  <si>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</si>
  <si>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</si>
  <si>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</si>
  <si>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</si>
  <si>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Outras ausências (especificar)</t>
  </si>
  <si>
    <r>
      <rPr>
        <b val="true"/>
        <sz val="10"/>
        <color rgb="FF000000"/>
        <rFont val="Calibri"/>
        <family val="2"/>
        <charset val="1"/>
      </rPr>
      <t xml:space="preserve">Nota 1:</t>
    </r>
    <r>
      <rPr>
        <sz val="10"/>
        <color rgb="FF000000"/>
        <rFont val="Calibri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</si>
  <si>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 xml:space="preserve">Submódulo 4.2 - Substituto na Intrajornada</t>
  </si>
  <si>
    <t xml:space="preserve">Substituto na cobertura de Intervalo para repouso ou alimentação</t>
  </si>
  <si>
    <t xml:space="preserve">Quadro-Resumo do Módulo 4 - Custo de Reposição do Profissional Ausente</t>
  </si>
  <si>
    <t xml:space="preserve">Custo de Reposição do Profissional Ausente</t>
  </si>
  <si>
    <t xml:space="preserve">4.1</t>
  </si>
  <si>
    <t xml:space="preserve">Substituto nas Ausências Legais</t>
  </si>
  <si>
    <t xml:space="preserve">4.2</t>
  </si>
  <si>
    <t xml:space="preserve">Substituto na Intrajornada</t>
  </si>
  <si>
    <t xml:space="preserve">Módulo 5 - Insumos Diversos</t>
  </si>
  <si>
    <t xml:space="preserve">Insumos Diversos</t>
  </si>
  <si>
    <t xml:space="preserve">Uniformes e EPI</t>
  </si>
  <si>
    <t xml:space="preserve">Materiais e Utensílios</t>
  </si>
  <si>
    <t xml:space="preserve">Equipamentos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</si>
  <si>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</si>
  <si>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</si>
  <si>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</si>
  <si>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</si>
  <si>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C1. Tributos Federais </t>
  </si>
  <si>
    <t xml:space="preserve">PIS</t>
  </si>
  <si>
    <t xml:space="preserve">COFINS</t>
  </si>
  <si>
    <t xml:space="preserve">C2. Tributos Estaduais</t>
  </si>
  <si>
    <t xml:space="preserve">C3. Tributos Municipais </t>
  </si>
  <si>
    <t xml:space="preserve">ISS</t>
  </si>
  <si>
    <t xml:space="preserve">Total dos Tributos</t>
  </si>
  <si>
    <t xml:space="preserve">Anexo I – B: Quadro-resumo do Custo por Empregado</t>
  </si>
  <si>
    <t xml:space="preserve">Mão de Obra vinculada à execução contratual (valor por empregado)</t>
  </si>
  <si>
    <t xml:space="preserve">Módulo 5 – Insumos Diversos</t>
  </si>
  <si>
    <t xml:space="preserve">Subtotal (A + B + C + D + E)</t>
  </si>
  <si>
    <t xml:space="preserve">Valor Mensal por Empregado:</t>
  </si>
  <si>
    <t xml:space="preserve">Valor Mensal do Contrato</t>
  </si>
  <si>
    <t xml:space="preserve">Valor Total do Contrato (12 meses):</t>
  </si>
  <si>
    <t xml:space="preserve">Salário base determinado conforme Cláusula Terceira da CCT SC000316/2022</t>
  </si>
  <si>
    <t xml:space="preserve">Adicional Insalubridade</t>
  </si>
  <si>
    <t xml:space="preserve">Adicional de Insalubridade em 20%</t>
  </si>
  <si>
    <r>
      <rPr>
        <sz val="10"/>
        <color rgb="FF000000"/>
        <rFont val="Calibri"/>
        <family val="2"/>
        <charset val="1"/>
      </rPr>
      <t xml:space="preserve">Cálculo (1/12) x 100 = </t>
    </r>
    <r>
      <rPr>
        <b val="true"/>
        <sz val="10"/>
        <color rgb="FF000000"/>
        <rFont val="Calibri"/>
        <family val="2"/>
        <charset val="1"/>
      </rPr>
      <t xml:space="preserve">8,33%</t>
    </r>
    <r>
      <rPr>
        <sz val="10"/>
        <color rgb="FF000000"/>
        <rFont val="Calibri"/>
        <family val="2"/>
        <charset val="1"/>
      </rPr>
      <t xml:space="preserve"> + (1/3)/12 x 100 = </t>
    </r>
    <r>
      <rPr>
        <b val="true"/>
        <sz val="10"/>
        <color rgb="FF000000"/>
        <rFont val="Calibri"/>
        <family val="2"/>
        <charset val="1"/>
      </rPr>
      <t xml:space="preserve">2,78%</t>
    </r>
    <r>
      <rPr>
        <sz val="10"/>
        <color rgb="FF000000"/>
        <rFont val="Calibri"/>
        <family val="2"/>
        <charset val="1"/>
      </rPr>
      <t xml:space="preserve"> = </t>
    </r>
    <r>
      <rPr>
        <b val="true"/>
        <sz val="10"/>
        <color rgb="FF000000"/>
        <rFont val="Calibri"/>
        <family val="2"/>
        <charset val="1"/>
      </rPr>
      <t xml:space="preserve">11,11%</t>
    </r>
  </si>
  <si>
    <t xml:space="preserve">Cálculo efetuado com base no Acórdão TCU nº 6.771/2009 1 C.</t>
  </si>
  <si>
    <t xml:space="preserve">O RAT é definido em função da atividade preponderante da empresa. No caso de empresas com estabelecimento único e com mais de uma atividade econômica, o enquadramento será em função da atividade que tem o maior número de segurados e trabalhadores avulsos.</t>
  </si>
  <si>
    <t xml:space="preserve">O FAP deverá ser comprovado por meio do envio do FAPWEB ou GFIP da competência anterior à apresentação da proposta.</t>
  </si>
  <si>
    <t xml:space="preserve">Transporte (Vlr. Unit. x 2 x 22 dias) - 6% s/ salário</t>
  </si>
  <si>
    <t xml:space="preserve">Valor definido de acordo com Decisão 201/2022 do Procedimento Administrativo nº 169/2021, que traz a revisão tarifária periódica BluMob referente ao contrato de concessão de transporte público coletivo do município de Blumenau nº 42/2017, publicada no Diário Oficial do Município sob o nº 3647685 em 26/02/2022 – Edição Extra nº 3781 – página 44.</t>
  </si>
  <si>
    <r>
      <rPr>
        <sz val="10"/>
        <rFont val="Calibri"/>
        <family val="2"/>
        <charset val="1"/>
      </rPr>
      <t xml:space="preserve">Cálculo ((1/12)x </t>
    </r>
    <r>
      <rPr>
        <sz val="10"/>
        <color rgb="FFFF0000"/>
        <rFont val="Calibri"/>
        <family val="2"/>
        <charset val="1"/>
      </rPr>
      <t xml:space="preserve">0,05</t>
    </r>
    <r>
      <rPr>
        <sz val="10"/>
        <rFont val="Calibri"/>
        <family val="2"/>
        <charset val="1"/>
      </rPr>
      <t xml:space="preserve">) x 100 =</t>
    </r>
    <r>
      <rPr>
        <b val="true"/>
        <sz val="10"/>
        <rFont val="Calibri"/>
        <family val="2"/>
        <charset val="1"/>
      </rPr>
      <t xml:space="preserve"> 0,42%</t>
    </r>
  </si>
  <si>
    <r>
      <rPr>
        <b val="true"/>
        <sz val="10"/>
        <rFont val="Calibri"/>
        <family val="2"/>
        <charset val="1"/>
      </rPr>
      <t xml:space="preserve">Percentual de Incidência: </t>
    </r>
    <r>
      <rPr>
        <sz val="10"/>
        <rFont val="Calibri"/>
        <family val="2"/>
        <charset val="1"/>
      </rPr>
      <t xml:space="preserve">De acordo com dados de contratos do STF, trazidos no Acórdão TCU 6.771/2009 1 C, cerca de 5% do pessoal é demitido pelo empregador, antes do término do contrato.</t>
    </r>
  </si>
  <si>
    <t xml:space="preserve">Multa do FGTS sobre aviso prévio indenizado</t>
  </si>
  <si>
    <r>
      <rPr>
        <sz val="10"/>
        <color rgb="FF000000"/>
        <rFont val="Calibri"/>
        <family val="2"/>
        <charset val="1"/>
      </rPr>
      <t xml:space="preserve">Cálculo 0,08 x 0,40 x (1+5/56+5/56+1/3*5/56) = </t>
    </r>
    <r>
      <rPr>
        <b val="true"/>
        <sz val="10"/>
        <color rgb="FF000000"/>
        <rFont val="Calibri"/>
        <family val="2"/>
        <charset val="1"/>
      </rPr>
      <t xml:space="preserve">4%</t>
    </r>
  </si>
  <si>
    <t xml:space="preserve">Conforme orientação da SEGES/MP</t>
  </si>
  <si>
    <t xml:space="preserve">O percentual na planilha foi dividido por igual entre Aviso Prévio Indenizado e Aviso Prévio Trabalhado (2%)</t>
  </si>
  <si>
    <r>
      <rPr>
        <sz val="10"/>
        <rFont val="Calibri"/>
        <family val="2"/>
        <charset val="1"/>
      </rPr>
      <t xml:space="preserve">APT Final - Cálculo ((7/30)/12) = </t>
    </r>
    <r>
      <rPr>
        <b val="true"/>
        <sz val="10"/>
        <rFont val="Calibri"/>
        <family val="2"/>
        <charset val="1"/>
      </rPr>
      <t xml:space="preserve">1,94%</t>
    </r>
    <r>
      <rPr>
        <sz val="10"/>
        <rFont val="Calibri"/>
        <family val="2"/>
        <charset val="1"/>
      </rPr>
      <t xml:space="preserve"> (Custo não renovável)</t>
    </r>
  </si>
  <si>
    <r>
      <rPr>
        <sz val="10"/>
        <rFont val="Calibri"/>
        <family val="2"/>
        <charset val="1"/>
      </rPr>
      <t xml:space="preserve">APT Rotatividade - Cálculo ((7/30)/12)x </t>
    </r>
    <r>
      <rPr>
        <sz val="10"/>
        <color rgb="FFFF0000"/>
        <rFont val="Calibri"/>
        <family val="2"/>
        <charset val="1"/>
      </rPr>
      <t xml:space="preserve">0,02</t>
    </r>
    <r>
      <rPr>
        <sz val="10"/>
        <rFont val="Calibri"/>
        <family val="2"/>
        <charset val="1"/>
      </rPr>
      <t xml:space="preserve"> x 100 =</t>
    </r>
    <r>
      <rPr>
        <b val="true"/>
        <sz val="10"/>
        <rFont val="Calibri"/>
        <family val="2"/>
        <charset val="1"/>
      </rPr>
      <t xml:space="preserve"> 0,04%</t>
    </r>
  </si>
  <si>
    <r>
      <rPr>
        <b val="true"/>
        <sz val="10"/>
        <rFont val="Calibri"/>
        <family val="2"/>
        <charset val="1"/>
      </rPr>
      <t xml:space="preserve">Percentual de Incidência: </t>
    </r>
    <r>
      <rPr>
        <sz val="10"/>
        <rFont val="Calibri"/>
        <family val="2"/>
        <charset val="1"/>
      </rPr>
      <t xml:space="preserve">De acordo com dados de contratos do STF, trazidos no Acórdão TCU 6.771/2009 1 C, cerca de 2% do pessoal é demitido pelo empregador, antes do término do contrato.</t>
    </r>
  </si>
  <si>
    <r>
      <rPr>
        <b val="true"/>
        <sz val="10"/>
        <color rgb="FF000000"/>
        <rFont val="Calibri"/>
        <family val="2"/>
        <charset val="1"/>
      </rPr>
      <t xml:space="preserve">Percentual na planilha - APT =</t>
    </r>
    <r>
      <rPr>
        <sz val="10"/>
        <color rgb="FF000000"/>
        <rFont val="Calibri"/>
        <family val="2"/>
        <charset val="1"/>
      </rPr>
      <t xml:space="preserve"> 1,94% + 0,04% = </t>
    </r>
    <r>
      <rPr>
        <b val="true"/>
        <sz val="10"/>
        <color rgb="FF000000"/>
        <rFont val="Calibri"/>
        <family val="2"/>
        <charset val="1"/>
      </rPr>
      <t xml:space="preserve">1,98%</t>
    </r>
  </si>
  <si>
    <t xml:space="preserve">A retenção para a conta vinculada para Férias e Adicional de Férias é 12,10%, segundo o Anexo XII da IN 5/2017 SEGES.</t>
  </si>
  <si>
    <r>
      <rPr>
        <sz val="10"/>
        <color rgb="FF000000"/>
        <rFont val="Calibri"/>
        <family val="2"/>
        <charset val="1"/>
      </rPr>
      <t xml:space="preserve">O percentual de </t>
    </r>
    <r>
      <rPr>
        <b val="true"/>
        <sz val="10"/>
        <color rgb="FF000000"/>
        <rFont val="Calibri"/>
        <family val="2"/>
        <charset val="1"/>
      </rPr>
      <t xml:space="preserve">0,99%</t>
    </r>
    <r>
      <rPr>
        <sz val="10"/>
        <color rgb="FF000000"/>
        <rFont val="Calibri"/>
        <family val="2"/>
        <charset val="1"/>
      </rPr>
      <t xml:space="preserve"> é a diferença entre 12,10% e o percentual previsto no item 2.1 B</t>
    </r>
  </si>
  <si>
    <t xml:space="preserve">Acórdão 6.771/2019 1 C: De acordo com dados estatísticos do IBGE, cada empregado falta em média 1 dia por ano devido a faltas legais do art. 473 ((1/30)/12 x 100 = 0,28%), e tem 5 faltas justificadas anuais motivadas por algum tipo de doença ((5/30)/12 x 100 = 1,39%)</t>
  </si>
  <si>
    <r>
      <rPr>
        <b val="true"/>
        <sz val="10"/>
        <rFont val="Calibri"/>
        <family val="2"/>
        <charset val="1"/>
      </rPr>
      <t xml:space="preserve">Percentual na planilha </t>
    </r>
    <r>
      <rPr>
        <sz val="10"/>
        <rFont val="Calibri"/>
        <family val="2"/>
        <charset val="1"/>
      </rPr>
      <t xml:space="preserve">= 0,28% + 1,39% </t>
    </r>
    <r>
      <rPr>
        <b val="true"/>
        <sz val="10"/>
        <rFont val="Calibri"/>
        <family val="2"/>
        <charset val="1"/>
      </rPr>
      <t xml:space="preserve">= 1,67%</t>
    </r>
  </si>
  <si>
    <r>
      <rPr>
        <sz val="10"/>
        <rFont val="Calibri"/>
        <family val="2"/>
        <charset val="1"/>
      </rPr>
      <t xml:space="preserve">Cálculo ((5/30)/12) x </t>
    </r>
    <r>
      <rPr>
        <sz val="10"/>
        <color rgb="FFFF0000"/>
        <rFont val="Calibri"/>
        <family val="2"/>
        <charset val="1"/>
      </rPr>
      <t xml:space="preserve">0,015</t>
    </r>
    <r>
      <rPr>
        <sz val="10"/>
        <rFont val="Calibri"/>
        <family val="2"/>
        <charset val="1"/>
      </rPr>
      <t xml:space="preserve"> x 100</t>
    </r>
    <r>
      <rPr>
        <b val="true"/>
        <sz val="10"/>
        <rFont val="Calibri"/>
        <family val="2"/>
        <charset val="1"/>
      </rPr>
      <t xml:space="preserve"> = 0,02%</t>
    </r>
  </si>
  <si>
    <t xml:space="preserve">Acórdão 6.771/2019 1 C: De acordo com dados estatísticos do IBGE, nascem filhos de 1,5% dos trabalhadores no período de 1 ano. </t>
  </si>
  <si>
    <r>
      <rPr>
        <sz val="10"/>
        <rFont val="Calibri"/>
        <family val="2"/>
        <charset val="1"/>
      </rPr>
      <t xml:space="preserve">Cálculo ((15/30)/12) x </t>
    </r>
    <r>
      <rPr>
        <sz val="10"/>
        <color rgb="FFFF0000"/>
        <rFont val="Calibri"/>
        <family val="2"/>
        <charset val="1"/>
      </rPr>
      <t xml:space="preserve">0,0078</t>
    </r>
    <r>
      <rPr>
        <sz val="10"/>
        <rFont val="Calibri"/>
        <family val="2"/>
        <charset val="1"/>
      </rPr>
      <t xml:space="preserve"> x 100 </t>
    </r>
    <r>
      <rPr>
        <b val="true"/>
        <sz val="10"/>
        <rFont val="Calibri"/>
        <family val="2"/>
        <charset val="1"/>
      </rPr>
      <t xml:space="preserve">= 0,03%</t>
    </r>
  </si>
  <si>
    <t xml:space="preserve">Acórdão 6.771/2019 1 C: De acordo com números apresentados pelo Ministério da Previdência e Assistência Social, baseados em informações prestadas pelos empregadores por meio da GFIP, 0,78% dos empregados se acidentam no ano.</t>
  </si>
  <si>
    <r>
      <rPr>
        <sz val="10"/>
        <color rgb="FF000000"/>
        <rFont val="Calibri"/>
        <family val="2"/>
        <charset val="1"/>
      </rPr>
      <t xml:space="preserve">Cálculo [(1+1/3)/12 + (4/12)] x </t>
    </r>
    <r>
      <rPr>
        <sz val="10"/>
        <color rgb="FFFF0000"/>
        <rFont val="Calibri"/>
        <family val="2"/>
        <charset val="1"/>
      </rPr>
      <t xml:space="preserve">0,02</t>
    </r>
    <r>
      <rPr>
        <sz val="10"/>
        <color rgb="FF000000"/>
        <rFont val="Calibri"/>
        <family val="2"/>
        <charset val="1"/>
      </rPr>
      <t xml:space="preserve"> x 100 </t>
    </r>
    <r>
      <rPr>
        <b val="true"/>
        <sz val="10"/>
        <color rgb="FF000000"/>
        <rFont val="Calibri"/>
        <family val="2"/>
        <charset val="1"/>
      </rPr>
      <t xml:space="preserve">= 0,07%</t>
    </r>
  </si>
  <si>
    <t xml:space="preserve">Estatística de empregadas que engravidam a cada ano: 2%</t>
  </si>
  <si>
    <t xml:space="preserve">EPI's</t>
  </si>
  <si>
    <t xml:space="preserve">Planilha de Insumos orçados a ser utilizados na execução dos serviços.</t>
  </si>
  <si>
    <t xml:space="preserve">Utilizado como referência os valores  limites aceitáveis para custos indiretos. A empresa deverá adequar à sua realidade.</t>
  </si>
  <si>
    <t xml:space="preserve">Utilizado como referência os valores  limites aceitáveis para lucros. A empresa deverá adequar à sua realidade.</t>
  </si>
  <si>
    <t xml:space="preserve">Planilha de composição de custos foi feita com base no regime de Lucro Real. Empresas optantes pelo Lucro Presumido e Simples Nacional deverão ajustar as suas propostas.</t>
  </si>
  <si>
    <t xml:space="preserve">Para cálculo do item C.3, utilizar a alíquota de incidência de ISS de 3% para o serviço ora contratado (item 7.10 – limpeza, manutenção e conservação de vias e logradouros públicos, imóveis chaminés, piscinas, parques, jardins congêneres), conforme definido na LC 632/2007, a qual dispõe sobre o código tributário do município de Blumenau.</t>
  </si>
  <si>
    <t xml:space="preserve">São Bento do Sul - SC</t>
  </si>
  <si>
    <t xml:space="preserve">SC000031/2022</t>
  </si>
  <si>
    <t xml:space="preserve">Serviço de Trabalhador de Jardinagem – CBO 6220-10, a ser executado de forma contínua, regime de trabalho: 44 horas semanais, com o fornecimento de todo uniforme, epi’s, equipamentos e ferramentas manuais e elétricas de uso profissional, necessários à execução dos serviços.  Quantitativo: 01 posto de trabalho (01 profissional). Local da prestação de serviço: Instituto Federal Catarinense – Campus São Bento do Sul/SC – Rua Paulo Chapiewsky, nº 931, Bairro Centenário, São Bento do Sul/SC. CEP: 89.283-064. </t>
  </si>
  <si>
    <t xml:space="preserve">Sindicatos Emp Asseio e Conserv/SC</t>
  </si>
  <si>
    <r>
      <rPr>
        <b val="true"/>
        <i val="true"/>
        <sz val="10"/>
        <color rgb="FF000000"/>
        <rFont val="Cambria"/>
        <family val="1"/>
        <charset val="1"/>
      </rPr>
      <t xml:space="preserve">Nota 2: </t>
    </r>
    <r>
      <rPr>
        <i val="true"/>
        <sz val="10"/>
        <color rgb="FF000000"/>
        <rFont val="Cambria"/>
        <family val="1"/>
        <charset val="1"/>
      </rPr>
      <t xml:space="preserve">O RAT, a depender do grau de risco do serviço, irá variar entre 1%, para risco leve, de 2%, para risco médio, e de 3% de risco grave. Empresa deve apresentar comprovação da aliquota aplicada.</t>
    </r>
  </si>
  <si>
    <t xml:space="preserve">Auxílio alimentação/refeição Clausula 12ª CCT =20,08</t>
  </si>
  <si>
    <t xml:space="preserve">Benefício de Assistência ao Trabalhador – Cláusula 16ª da CCT</t>
  </si>
  <si>
    <t xml:space="preserve">Seguros de vida, invalidez e funeral -  Cláusula 14ª da CCT</t>
  </si>
  <si>
    <t xml:space="preserve">Prêmio Assiduidade – Cláusula 11ª </t>
  </si>
  <si>
    <t xml:space="preserve">Materiais e Utensilios</t>
  </si>
  <si>
    <t xml:space="preserve">Salário base determinado conforme Cláusula Terceira da CCT SC000031/2022.</t>
  </si>
  <si>
    <t xml:space="preserve">Valor definido de acordo com o Decreto nº 1575/2022 do Município de São Bento do Sul.</t>
  </si>
  <si>
    <t xml:space="preserve">Alíquota conforme Art. 20, inciso IX, da Lei nº 1398/2005 do Município de São Bento do Sul.</t>
  </si>
  <si>
    <t xml:space="preserve">Produto</t>
  </si>
  <si>
    <t xml:space="preserve">unid</t>
  </si>
  <si>
    <t xml:space="preserve">Preço estimado</t>
  </si>
  <si>
    <t xml:space="preserve">Valor total</t>
  </si>
  <si>
    <t xml:space="preserve">Tela de Proteção</t>
  </si>
  <si>
    <t xml:space="preserve">Gasolina</t>
  </si>
  <si>
    <t xml:space="preserve">litros</t>
  </si>
  <si>
    <t xml:space="preserve">Embalagens</t>
  </si>
  <si>
    <t xml:space="preserve">Óleo</t>
  </si>
  <si>
    <t xml:space="preserve">Fio Cabo de extensão</t>
  </si>
  <si>
    <t xml:space="preserve">Rocadeira</t>
  </si>
  <si>
    <t xml:space="preserve">alicate de pressão</t>
  </si>
  <si>
    <t xml:space="preserve">vassoura</t>
  </si>
  <si>
    <t xml:space="preserve">carro de mão</t>
  </si>
  <si>
    <t xml:space="preserve">pá grande</t>
  </si>
  <si>
    <t xml:space="preserve">enxada</t>
  </si>
  <si>
    <t xml:space="preserve">enxadeco</t>
  </si>
  <si>
    <t xml:space="preserve">sacho de mão</t>
  </si>
  <si>
    <t xml:space="preserve">sacho duas pontas</t>
  </si>
  <si>
    <t xml:space="preserve">tesoura para cortar grama</t>
  </si>
  <si>
    <t xml:space="preserve">facão</t>
  </si>
  <si>
    <t xml:space="preserve">tesoura de podar pequena</t>
  </si>
  <si>
    <t xml:space="preserve">firmino</t>
  </si>
  <si>
    <t xml:space="preserve">serra manual</t>
  </si>
  <si>
    <t xml:space="preserve">serrote</t>
  </si>
  <si>
    <t xml:space="preserve">mangueira</t>
  </si>
  <si>
    <t xml:space="preserve">enrolador</t>
  </si>
  <si>
    <t xml:space="preserve">foice</t>
  </si>
  <si>
    <t xml:space="preserve">escada alumínio</t>
  </si>
  <si>
    <t xml:space="preserve">vassourão </t>
  </si>
  <si>
    <t xml:space="preserve">soprador</t>
  </si>
  <si>
    <t xml:space="preserve">calçado com solado baixo</t>
  </si>
  <si>
    <t xml:space="preserve">par</t>
  </si>
  <si>
    <t xml:space="preserve">Jaleco</t>
  </si>
  <si>
    <t xml:space="preserve">Camiseta manga longa/curta</t>
  </si>
  <si>
    <t xml:space="preserve">Calça comprida</t>
  </si>
  <si>
    <t xml:space="preserve">Botas de Borracha cano alto</t>
  </si>
  <si>
    <t xml:space="preserve">Capa impermeável para chuva</t>
  </si>
  <si>
    <t xml:space="preserve">Chapéu para proteção do sol</t>
  </si>
  <si>
    <t xml:space="preserve">Meia em algodão</t>
  </si>
  <si>
    <t xml:space="preserve">Protetor Solar</t>
  </si>
  <si>
    <t xml:space="preserve">Repelente</t>
  </si>
  <si>
    <t xml:space="preserve">Luvas de raspa</t>
  </si>
  <si>
    <t xml:space="preserve">Luvas de Borracha</t>
  </si>
  <si>
    <t xml:space="preserve">Luvas de pano</t>
  </si>
  <si>
    <t xml:space="preserve">Protetor Auricular</t>
  </si>
  <si>
    <t xml:space="preserve">Demais EPI</t>
  </si>
  <si>
    <t xml:space="preserve">valor mensal estimado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</si>
</sst>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[$R$-416]\ #,##0.00\ ;\-[$R$-416]\ #,##0.00\ ;[$R$-416]&quot; -&quot;00\ ;@\ "/>
    <numFmt numFmtId="166" formatCode="_(&quot;R$&quot;* #,##0.00_);_(&quot;R$&quot;* \(#,##0.00\);_(&quot;R$&quot;* \-??_);_(@_)"/>
    <numFmt numFmtId="167" formatCode="#,##0.00"/>
    <numFmt numFmtId="168" formatCode="d/m/yyyy"/>
    <numFmt numFmtId="169" formatCode="#,##0"/>
    <numFmt numFmtId="170" formatCode="dd/mm"/>
    <numFmt numFmtId="171" formatCode="0.00%"/>
    <numFmt numFmtId="172" formatCode="0.00"/>
    <numFmt numFmtId="173" formatCode="0%"/>
    <numFmt numFmtId="174" formatCode="General"/>
    <numFmt numFmtId="175" formatCode="_-&quot;R$ &quot;* #,##0.00_-;&quot;-R$ &quot;* #,##0.00_-;_-&quot;R$ &quot;* \-??_-;_-@"/>
    <numFmt numFmtId="176" formatCode="&quot;R$ &quot;#,##0.00"/>
    <numFmt numFmtId="177" formatCode="0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0"/>
      <color rgb="FF000000"/>
      <name val="Cambria"/>
      <family val="1"/>
      <charset val="1"/>
    </font>
    <font>
      <i val="true"/>
      <sz val="10"/>
      <color rgb="FF000000"/>
      <name val="Cambria"/>
      <family val="1"/>
      <charset val="1"/>
    </font>
    <font>
      <b val="true"/>
      <i val="true"/>
      <sz val="10"/>
      <color rgb="FFFF0000"/>
      <name val="Cambria"/>
      <family val="1"/>
      <charset val="1"/>
    </font>
    <font>
      <i val="true"/>
      <sz val="10"/>
      <color rgb="FFFF0000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Verdana"/>
      <family val="2"/>
      <charset val="1"/>
    </font>
    <font>
      <sz val="10"/>
      <color rgb="FFFF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Arial"/>
      <family val="0"/>
      <charset val="1"/>
    </font>
    <font>
      <sz val="10"/>
      <name val="ArialM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2B2B2"/>
      </patternFill>
    </fill>
    <fill>
      <patternFill patternType="solid">
        <fgColor rgb="FFDDDDDD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A5A5A5"/>
      </patternFill>
    </fill>
    <fill>
      <patternFill patternType="solid">
        <fgColor rgb="FFD9D9D9"/>
        <bgColor rgb="FFDDDDDD"/>
      </patternFill>
    </fill>
    <fill>
      <patternFill patternType="solid">
        <fgColor rgb="FFB2B2B2"/>
        <bgColor rgb="FFA6A6A6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medium"/>
      <top/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>
        <color rgb="FF333300"/>
      </right>
      <top/>
      <bottom style="medium"/>
      <diagonal/>
    </border>
    <border diagonalUp="false" diagonalDown="false">
      <left style="thin">
        <color rgb="FF333300"/>
      </left>
      <right/>
      <top/>
      <bottom style="medium"/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medium"/>
      <right style="thin">
        <color rgb="FF333300"/>
      </right>
      <top style="thin">
        <color rgb="FF333300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333300"/>
      </left>
      <right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/>
      <diagonal/>
    </border>
    <border diagonalUp="false" diagonalDown="false">
      <left style="thin">
        <color rgb="FF333300"/>
      </left>
      <right style="thin">
        <color rgb="FF333300"/>
      </right>
      <top/>
      <bottom/>
      <diagonal/>
    </border>
    <border diagonalUp="false" diagonalDown="false">
      <left style="medium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>
        <color rgb="FF333300"/>
      </top>
      <bottom/>
      <diagonal/>
    </border>
    <border diagonalUp="false" diagonalDown="false">
      <left style="thin"/>
      <right style="thin">
        <color rgb="FF333300"/>
      </right>
      <top style="thin">
        <color rgb="FF333300"/>
      </top>
      <bottom/>
      <diagonal/>
    </border>
    <border diagonalUp="false" diagonalDown="false">
      <left style="thin">
        <color rgb="FF333300"/>
      </left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9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1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1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1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5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6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1" fillId="9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21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1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2" fillId="0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2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10" borderId="3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11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1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1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2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" xfId="20"/>
    <cellStyle name="Moeda 2" xfId="21"/>
    <cellStyle name="Normal 2" xfId="22"/>
    <cellStyle name="Normal 2 2" xfId="23"/>
  </cellStyles>
  <dxfs count="5">
    <dxf>
      <font>
        <name val="Calibri"/>
        <charset val="1"/>
        <family val="2"/>
        <b val="1"/>
        <i val="0"/>
        <color rgb="FFFFFFFF"/>
        <sz val="11"/>
      </font>
      <fill>
        <patternFill>
          <bgColor rgb="FF993366"/>
        </patternFill>
      </fill>
    </dxf>
    <dxf>
      <font>
        <name val="Calibri"/>
        <charset val="1"/>
        <family val="2"/>
        <b val="1"/>
        <i val="0"/>
        <color rgb="FFFFFFFF"/>
        <sz val="11"/>
      </font>
      <fill>
        <patternFill>
          <bgColor rgb="FF993366"/>
        </patternFill>
      </fill>
    </dxf>
    <dxf>
      <font>
        <name val="Calibri"/>
        <charset val="1"/>
        <family val="2"/>
        <b val="1"/>
        <i val="0"/>
        <color rgb="FFFFFFFF"/>
        <sz val="11"/>
      </font>
      <fill>
        <patternFill>
          <bgColor rgb="FF993366"/>
        </patternFill>
      </fill>
    </dxf>
    <dxf>
      <font>
        <name val="Calibri"/>
        <charset val="1"/>
        <family val="2"/>
        <b val="1"/>
        <i val="0"/>
        <color rgb="FFFFFFFF"/>
        <sz val="11"/>
      </font>
      <fill>
        <patternFill>
          <bgColor rgb="FF993366"/>
        </patternFill>
      </fill>
    </dxf>
    <dxf>
      <font>
        <name val="Calibri"/>
        <charset val="1"/>
        <family val="2"/>
        <b val="1"/>
        <i val="0"/>
        <color rgb="FFFFFFFF"/>
        <sz val="11"/>
      </font>
      <fill>
        <patternFill>
          <bgColor rgb="FF9933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F2F2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B2B2B2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1809720</xdr:colOff>
      <xdr:row>17</xdr:row>
      <xdr:rowOff>142920</xdr:rowOff>
    </xdr:from>
    <xdr:to>
      <xdr:col>2</xdr:col>
      <xdr:colOff>1995840</xdr:colOff>
      <xdr:row>19</xdr:row>
      <xdr:rowOff>81360</xdr:rowOff>
    </xdr:to>
    <xdr:sp>
      <xdr:nvSpPr>
        <xdr:cNvPr id="0" name="Shape 10_0"/>
        <xdr:cNvSpPr/>
      </xdr:nvSpPr>
      <xdr:spPr>
        <a:xfrm>
          <a:off x="8804880" y="2990880"/>
          <a:ext cx="18612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1809720</xdr:colOff>
      <xdr:row>17</xdr:row>
      <xdr:rowOff>142920</xdr:rowOff>
    </xdr:from>
    <xdr:to>
      <xdr:col>2</xdr:col>
      <xdr:colOff>1995840</xdr:colOff>
      <xdr:row>19</xdr:row>
      <xdr:rowOff>81360</xdr:rowOff>
    </xdr:to>
    <xdr:sp>
      <xdr:nvSpPr>
        <xdr:cNvPr id="1" name="Shape 10"/>
        <xdr:cNvSpPr/>
      </xdr:nvSpPr>
      <xdr:spPr>
        <a:xfrm>
          <a:off x="8804880" y="2990880"/>
          <a:ext cx="18612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9.13671875" defaultRowHeight="13.8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36.57"/>
    <col collapsed="false" customWidth="true" hidden="false" outlineLevel="0" max="3" min="3" style="1" width="11.52"/>
    <col collapsed="false" customWidth="true" hidden="false" outlineLevel="0" max="4" min="4" style="1" width="10.29"/>
    <col collapsed="false" customWidth="true" hidden="false" outlineLevel="0" max="5" min="5" style="1" width="15.42"/>
    <col collapsed="false" customWidth="true" hidden="false" outlineLevel="0" max="6" min="6" style="1" width="21.67"/>
    <col collapsed="false" customWidth="false" hidden="false" outlineLevel="0" max="12" min="7" style="1" width="9.13"/>
    <col collapsed="false" customWidth="true" hidden="false" outlineLevel="0" max="13" min="13" style="1" width="25.56"/>
    <col collapsed="false" customWidth="false" hidden="false" outlineLevel="0" max="15" min="14" style="1" width="9.13"/>
    <col collapsed="false" customWidth="true" hidden="false" outlineLevel="0" max="16" min="16" style="1" width="11.52"/>
    <col collapsed="false" customWidth="false" hidden="false" outlineLevel="0" max="19" min="17" style="1" width="9.13"/>
    <col collapsed="false" customWidth="true" hidden="false" outlineLevel="0" max="20" min="20" style="1" width="20.83"/>
    <col collapsed="false" customWidth="false" hidden="false" outlineLevel="0" max="1023" min="21" style="1" width="9.13"/>
    <col collapsed="false" customWidth="true" hidden="false" outlineLevel="0" max="1024" min="1024" style="0" width="11.52"/>
  </cols>
  <sheetData>
    <row r="2" customFormat="false" ht="13.8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</row>
    <row r="5" customFormat="false" ht="15" hidden="false" customHeight="true" outlineLevel="0" collapsed="false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customFormat="false" ht="27" hidden="false" customHeight="true" outlineLevel="0" collapsed="false">
      <c r="A6" s="3"/>
      <c r="B6" s="3"/>
      <c r="C6" s="3"/>
      <c r="D6" s="3"/>
      <c r="E6" s="3"/>
      <c r="F6" s="3"/>
    </row>
    <row r="7" customFormat="false" ht="105.95" hidden="false" customHeight="false" outlineLevel="0" collapsed="false">
      <c r="A7" s="4" t="n">
        <v>1</v>
      </c>
      <c r="B7" s="5" t="s">
        <v>7</v>
      </c>
      <c r="C7" s="6" t="s">
        <v>8</v>
      </c>
      <c r="D7" s="7" t="n">
        <v>1</v>
      </c>
      <c r="E7" s="8" t="n">
        <f aca="false">'Item 1 - Jardineiro Blumenau'!C151</f>
        <v>6579.12649105321</v>
      </c>
      <c r="F7" s="9" t="n">
        <f aca="false">E7*12</f>
        <v>78949.5178926386</v>
      </c>
    </row>
    <row r="8" customFormat="false" ht="116.4" hidden="false" customHeight="false" outlineLevel="0" collapsed="false">
      <c r="A8" s="4" t="n">
        <v>2</v>
      </c>
      <c r="B8" s="5" t="s">
        <v>9</v>
      </c>
      <c r="C8" s="6" t="s">
        <v>8</v>
      </c>
      <c r="D8" s="7" t="n">
        <v>1</v>
      </c>
      <c r="E8" s="8" t="n">
        <f aca="false">'Item 2 - Jardineiro SBS'!C151</f>
        <v>6769.18351220537</v>
      </c>
      <c r="F8" s="9" t="n">
        <f aca="false">E8*12</f>
        <v>81230.2021464645</v>
      </c>
    </row>
    <row r="9" customFormat="false" ht="15.75" hidden="false" customHeight="true" outlineLevel="0" collapsed="false">
      <c r="A9" s="10" t="s">
        <v>10</v>
      </c>
      <c r="B9" s="10"/>
      <c r="C9" s="10"/>
      <c r="D9" s="10"/>
      <c r="E9" s="10"/>
      <c r="F9" s="11" t="n">
        <f aca="false">SUM(F7:F8)</f>
        <v>160179.720039103</v>
      </c>
    </row>
  </sheetData>
  <mergeCells count="8">
    <mergeCell ref="A2:F4"/>
    <mergeCell ref="A5:A6"/>
    <mergeCell ref="B5:B6"/>
    <mergeCell ref="C5:C6"/>
    <mergeCell ref="D5:D6"/>
    <mergeCell ref="E5:E6"/>
    <mergeCell ref="F5:F6"/>
    <mergeCell ref="A9:E9"/>
  </mergeCells>
  <printOptions headings="false" gridLines="false" gridLinesSet="true" horizontalCentered="true" verticalCentered="false"/>
  <pageMargins left="0.7875" right="0.7875" top="0.940277777777778" bottom="1.27291666666667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&amp;C&amp;"Times New Roman,Normal"&amp;12&amp;KffffffPágina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2" activeCellId="0" sqref="B122"/>
    </sheetView>
  </sheetViews>
  <sheetFormatPr defaultColWidth="14.4453125" defaultRowHeight="15" zeroHeight="false" outlineLevelRow="0" outlineLevelCol="0"/>
  <cols>
    <col collapsed="false" customWidth="true" hidden="false" outlineLevel="0" max="1" min="1" style="12" width="38.43"/>
    <col collapsed="false" customWidth="true" hidden="false" outlineLevel="0" max="2" min="2" style="12" width="60.71"/>
    <col collapsed="false" customWidth="true" hidden="false" outlineLevel="0" max="3" min="3" style="12" width="28.86"/>
    <col collapsed="false" customWidth="true" hidden="false" outlineLevel="0" max="4" min="4" style="12" width="23.71"/>
    <col collapsed="false" customWidth="true" hidden="false" outlineLevel="0" max="5" min="5" style="12" width="11.99"/>
    <col collapsed="false" customWidth="true" hidden="false" outlineLevel="0" max="6" min="6" style="12" width="27.99"/>
    <col collapsed="false" customWidth="true" hidden="false" outlineLevel="0" max="26" min="7" style="12" width="14.57"/>
    <col collapsed="false" customWidth="false" hidden="false" outlineLevel="0" max="1024" min="27" style="12" width="14.43"/>
  </cols>
  <sheetData>
    <row r="1" customFormat="false" ht="15.75" hidden="false" customHeight="true" outlineLevel="0" collapsed="false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customFormat="false" ht="15" hidden="false" customHeight="true" outlineLevel="0" collapsed="false">
      <c r="A2" s="14" t="s">
        <v>11</v>
      </c>
      <c r="B2" s="14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customFormat="false" ht="15" hidden="false" customHeight="true" outlineLevel="0" collapsed="false">
      <c r="A3" s="14"/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customFormat="false" ht="12.75" hidden="false" customHeight="true" outlineLevel="0" collapsed="false">
      <c r="A4" s="15" t="s">
        <v>12</v>
      </c>
      <c r="B4" s="15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customFormat="false" ht="12.75" hidden="false" customHeight="true" outlineLevel="0" collapsed="false">
      <c r="A5" s="16" t="s">
        <v>13</v>
      </c>
      <c r="B5" s="16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customFormat="false" ht="12.75" hidden="false" customHeight="true" outlineLevel="0" collapsed="false">
      <c r="A6" s="17" t="s">
        <v>14</v>
      </c>
      <c r="B6" s="17"/>
      <c r="C6" s="1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customFormat="false" ht="12.75" hidden="false" customHeight="true" outlineLevel="0" collapsed="false">
      <c r="A7" s="18" t="s">
        <v>15</v>
      </c>
      <c r="B7" s="19" t="s">
        <v>16</v>
      </c>
      <c r="C7" s="2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customFormat="false" ht="12.75" hidden="false" customHeight="true" outlineLevel="0" collapsed="false">
      <c r="A8" s="21"/>
      <c r="B8" s="21"/>
      <c r="C8" s="21"/>
      <c r="D8" s="2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customFormat="false" ht="12.75" hidden="false" customHeight="true" outlineLevel="0" collapsed="false">
      <c r="A9" s="21"/>
      <c r="B9" s="22"/>
      <c r="C9" s="21"/>
      <c r="D9" s="2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customFormat="false" ht="12.75" hidden="false" customHeight="true" outlineLevel="0" collapsed="false">
      <c r="A10" s="15" t="s">
        <v>17</v>
      </c>
      <c r="B10" s="15"/>
      <c r="C10" s="15"/>
      <c r="D10" s="2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customFormat="false" ht="12.75" hidden="false" customHeight="true" outlineLevel="0" collapsed="false">
      <c r="A11" s="23" t="s">
        <v>18</v>
      </c>
      <c r="B11" s="24" t="s">
        <v>19</v>
      </c>
      <c r="C11" s="25"/>
      <c r="D11" s="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customFormat="false" ht="12.75" hidden="false" customHeight="true" outlineLevel="0" collapsed="false">
      <c r="A12" s="26" t="s">
        <v>20</v>
      </c>
      <c r="B12" s="27" t="s">
        <v>21</v>
      </c>
      <c r="C12" s="28" t="s">
        <v>22</v>
      </c>
      <c r="D12" s="2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customFormat="false" ht="12.75" hidden="false" customHeight="true" outlineLevel="0" collapsed="false">
      <c r="A13" s="26" t="s">
        <v>23</v>
      </c>
      <c r="B13" s="27" t="s">
        <v>24</v>
      </c>
      <c r="C13" s="29" t="s">
        <v>25</v>
      </c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customFormat="false" ht="12.75" hidden="false" customHeight="true" outlineLevel="0" collapsed="false">
      <c r="A14" s="30" t="s">
        <v>26</v>
      </c>
      <c r="B14" s="31" t="s">
        <v>27</v>
      </c>
      <c r="C14" s="32" t="s">
        <v>28</v>
      </c>
      <c r="D14" s="2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customFormat="false" ht="12.75" hidden="false" customHeight="true" outlineLevel="0" collapsed="false">
      <c r="A15" s="21"/>
      <c r="B15" s="21"/>
      <c r="C15" s="21"/>
      <c r="D15" s="2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customFormat="false" ht="12.75" hidden="false" customHeight="true" outlineLevel="0" collapsed="false">
      <c r="A16" s="21"/>
      <c r="B16" s="21"/>
      <c r="C16" s="21"/>
      <c r="D16" s="2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customFormat="false" ht="12.75" hidden="false" customHeight="true" outlineLevel="0" collapsed="false">
      <c r="A17" s="15" t="s">
        <v>29</v>
      </c>
      <c r="B17" s="15" t="s">
        <v>3</v>
      </c>
      <c r="C17" s="33" t="s">
        <v>30</v>
      </c>
      <c r="D17" s="2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customFormat="false" ht="12.75" hidden="false" customHeight="true" outlineLevel="0" collapsed="false">
      <c r="A18" s="34" t="s">
        <v>31</v>
      </c>
      <c r="B18" s="35" t="s">
        <v>32</v>
      </c>
      <c r="C18" s="36" t="n">
        <v>1</v>
      </c>
      <c r="D18" s="2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customFormat="false" ht="12.75" hidden="false" customHeight="true" outlineLevel="0" collapsed="false">
      <c r="A19" s="21"/>
      <c r="B19" s="21"/>
      <c r="C19" s="2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customFormat="false" ht="12.75" hidden="false" customHeight="true" outlineLevel="0" collapsed="false">
      <c r="A20" s="21"/>
      <c r="B20" s="37"/>
      <c r="C20" s="2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customFormat="false" ht="12.75" hidden="false" customHeight="true" outlineLevel="0" collapsed="false">
      <c r="A21" s="15" t="s">
        <v>33</v>
      </c>
      <c r="B21" s="15"/>
      <c r="C21" s="15"/>
      <c r="D21" s="21"/>
      <c r="E21" s="2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customFormat="false" ht="160.4" hidden="false" customHeight="false" outlineLevel="0" collapsed="false">
      <c r="A22" s="23" t="n">
        <v>1</v>
      </c>
      <c r="B22" s="38" t="s">
        <v>34</v>
      </c>
      <c r="C22" s="39" t="s">
        <v>7</v>
      </c>
      <c r="D22" s="21"/>
      <c r="E22" s="2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customFormat="false" ht="12.75" hidden="false" customHeight="true" outlineLevel="0" collapsed="false">
      <c r="A23" s="26" t="n">
        <v>2</v>
      </c>
      <c r="B23" s="40" t="s">
        <v>35</v>
      </c>
      <c r="C23" s="41" t="n">
        <v>1582.81</v>
      </c>
      <c r="D23" s="21"/>
      <c r="E23" s="2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customFormat="false" ht="12.75" hidden="false" customHeight="true" outlineLevel="0" collapsed="false">
      <c r="A24" s="26" t="n">
        <v>3</v>
      </c>
      <c r="B24" s="27" t="s">
        <v>36</v>
      </c>
      <c r="C24" s="42" t="n">
        <f aca="false">(C23/44)*44</f>
        <v>1582.81</v>
      </c>
      <c r="D24" s="21"/>
      <c r="E24" s="2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customFormat="false" ht="12.75" hidden="false" customHeight="true" outlineLevel="0" collapsed="false">
      <c r="A25" s="26" t="n">
        <v>3</v>
      </c>
      <c r="B25" s="27" t="s">
        <v>37</v>
      </c>
      <c r="C25" s="43"/>
      <c r="D25" s="21"/>
      <c r="E25" s="2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customFormat="false" ht="12.75" hidden="false" customHeight="true" outlineLevel="0" collapsed="false">
      <c r="A26" s="30" t="n">
        <v>4</v>
      </c>
      <c r="B26" s="31" t="s">
        <v>38</v>
      </c>
      <c r="C26" s="44" t="n">
        <v>44562</v>
      </c>
      <c r="D26" s="21"/>
      <c r="E26" s="2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customFormat="false" ht="12.75" hidden="false" customHeight="true" outlineLevel="0" collapsed="false">
      <c r="A27" s="21"/>
      <c r="B27" s="21"/>
      <c r="C27" s="21"/>
      <c r="D27" s="21"/>
      <c r="E27" s="2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customFormat="false" ht="12.75" hidden="false" customHeight="true" outlineLevel="0" collapsed="false">
      <c r="A28" s="13"/>
      <c r="B28" s="45" t="s">
        <v>39</v>
      </c>
      <c r="C28" s="21"/>
      <c r="D28" s="21"/>
      <c r="E28" s="2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customFormat="false" ht="12.75" hidden="false" customHeight="true" outlineLevel="0" collapsed="false">
      <c r="A29" s="37"/>
      <c r="B29" s="21"/>
      <c r="C29" s="21"/>
      <c r="D29" s="21"/>
      <c r="E29" s="2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customFormat="false" ht="12.75" hidden="false" customHeight="true" outlineLevel="0" collapsed="false">
      <c r="A30" s="46" t="s">
        <v>40</v>
      </c>
      <c r="B30" s="46"/>
      <c r="C30" s="47" t="s">
        <v>41</v>
      </c>
      <c r="D30" s="48" t="s">
        <v>42</v>
      </c>
      <c r="E30" s="2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customFormat="false" ht="12.75" hidden="false" customHeight="true" outlineLevel="0" collapsed="false">
      <c r="A31" s="49" t="s">
        <v>18</v>
      </c>
      <c r="B31" s="50" t="s">
        <v>43</v>
      </c>
      <c r="C31" s="51" t="n">
        <v>1</v>
      </c>
      <c r="D31" s="52" t="n">
        <f aca="false">C24</f>
        <v>1582.81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customFormat="false" ht="12.75" hidden="false" customHeight="true" outlineLevel="0" collapsed="false">
      <c r="A32" s="53" t="s">
        <v>20</v>
      </c>
      <c r="B32" s="54" t="s">
        <v>44</v>
      </c>
      <c r="C32" s="55"/>
      <c r="D32" s="56" t="n">
        <v>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customFormat="false" ht="12.75" hidden="false" customHeight="true" outlineLevel="0" collapsed="false">
      <c r="A33" s="53" t="s">
        <v>23</v>
      </c>
      <c r="B33" s="54" t="s">
        <v>45</v>
      </c>
      <c r="C33" s="55" t="n">
        <v>0.2</v>
      </c>
      <c r="D33" s="57" t="n">
        <f aca="false">D31*C33</f>
        <v>316.562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customFormat="false" ht="12.75" hidden="false" customHeight="true" outlineLevel="0" collapsed="false">
      <c r="A34" s="53" t="s">
        <v>26</v>
      </c>
      <c r="B34" s="54" t="s">
        <v>46</v>
      </c>
      <c r="C34" s="55" t="n">
        <v>0</v>
      </c>
      <c r="D34" s="56" t="n">
        <v>0</v>
      </c>
      <c r="E34" s="58"/>
      <c r="F34" s="58"/>
      <c r="G34" s="58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customFormat="false" ht="12.75" hidden="false" customHeight="true" outlineLevel="0" collapsed="false">
      <c r="A35" s="53" t="s">
        <v>47</v>
      </c>
      <c r="B35" s="54" t="s">
        <v>48</v>
      </c>
      <c r="C35" s="55" t="n">
        <v>0</v>
      </c>
      <c r="D35" s="56" t="n"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customFormat="false" ht="12.75" hidden="false" customHeight="true" outlineLevel="0" collapsed="false">
      <c r="A36" s="53" t="s">
        <v>49</v>
      </c>
      <c r="B36" s="59" t="s">
        <v>50</v>
      </c>
      <c r="C36" s="55" t="n">
        <v>0</v>
      </c>
      <c r="D36" s="56" t="n">
        <v>0</v>
      </c>
      <c r="E36" s="5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customFormat="false" ht="12.75" hidden="false" customHeight="true" outlineLevel="0" collapsed="false">
      <c r="A37" s="60" t="s">
        <v>51</v>
      </c>
      <c r="B37" s="60"/>
      <c r="C37" s="60"/>
      <c r="D37" s="61" t="n">
        <f aca="false">SUM(D31:D36)</f>
        <v>1899.372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customFormat="false" ht="12.75" hidden="false" customHeight="true" outlineLevel="0" collapsed="false">
      <c r="A38" s="62"/>
      <c r="B38" s="62"/>
      <c r="C38" s="62"/>
      <c r="D38" s="6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customFormat="false" ht="12.75" hidden="false" customHeight="true" outlineLevel="0" collapsed="false">
      <c r="A39" s="63"/>
      <c r="B39" s="64" t="s">
        <v>52</v>
      </c>
      <c r="C39" s="62"/>
      <c r="D39" s="6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customFormat="false" ht="12.75" hidden="false" customHeight="true" outlineLevel="0" collapsed="false">
      <c r="A40" s="65"/>
      <c r="B40" s="62"/>
      <c r="C40" s="62"/>
      <c r="D40" s="6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customFormat="false" ht="12.75" hidden="false" customHeight="true" outlineLevel="0" collapsed="false">
      <c r="A41" s="60" t="s">
        <v>53</v>
      </c>
      <c r="B41" s="60"/>
      <c r="C41" s="48" t="s">
        <v>41</v>
      </c>
      <c r="D41" s="66" t="s">
        <v>42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customFormat="false" ht="12.75" hidden="false" customHeight="true" outlineLevel="0" collapsed="false">
      <c r="A42" s="49" t="s">
        <v>18</v>
      </c>
      <c r="B42" s="50" t="s">
        <v>54</v>
      </c>
      <c r="C42" s="67" t="n">
        <v>0.0833</v>
      </c>
      <c r="D42" s="68" t="n">
        <f aca="false">C42*$D$37</f>
        <v>158.2176876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customFormat="false" ht="12.75" hidden="false" customHeight="true" outlineLevel="0" collapsed="false">
      <c r="A43" s="69" t="s">
        <v>20</v>
      </c>
      <c r="B43" s="59" t="s">
        <v>55</v>
      </c>
      <c r="C43" s="70" t="n">
        <v>0.1111</v>
      </c>
      <c r="D43" s="71" t="n">
        <f aca="false">C43*$D$37</f>
        <v>211.0202292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customFormat="false" ht="12.75" hidden="false" customHeight="true" outlineLevel="0" collapsed="false">
      <c r="A44" s="60" t="s">
        <v>56</v>
      </c>
      <c r="B44" s="60"/>
      <c r="C44" s="72" t="n">
        <f aca="false">C42+C43</f>
        <v>0.1944</v>
      </c>
      <c r="D44" s="73" t="n">
        <f aca="false">ROUND(SUM(D42:D43),2)</f>
        <v>369.24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customFormat="false" ht="12.75" hidden="false" customHeight="true" outlineLevel="0" collapsed="false">
      <c r="A45" s="65"/>
      <c r="B45" s="62"/>
      <c r="C45" s="62"/>
      <c r="D45" s="6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customFormat="false" ht="12.75" hidden="false" customHeight="true" outlineLevel="0" collapsed="false">
      <c r="A46" s="65"/>
      <c r="B46" s="62"/>
      <c r="C46" s="62"/>
      <c r="D46" s="6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customFormat="false" ht="12.75" hidden="false" customHeight="true" outlineLevel="0" collapsed="false">
      <c r="A47" s="60" t="s">
        <v>57</v>
      </c>
      <c r="B47" s="60"/>
      <c r="C47" s="47" t="s">
        <v>41</v>
      </c>
      <c r="D47" s="48" t="s">
        <v>42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customFormat="false" ht="12.75" hidden="false" customHeight="true" outlineLevel="0" collapsed="false">
      <c r="A48" s="49" t="s">
        <v>18</v>
      </c>
      <c r="B48" s="50" t="s">
        <v>58</v>
      </c>
      <c r="C48" s="67" t="n">
        <v>0.2</v>
      </c>
      <c r="D48" s="68" t="n">
        <f aca="false">SUM($D$37,$D$44,$D$95)*C48</f>
        <v>457.48315656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customFormat="false" ht="12.75" hidden="false" customHeight="true" outlineLevel="0" collapsed="false">
      <c r="A49" s="53" t="s">
        <v>20</v>
      </c>
      <c r="B49" s="54" t="s">
        <v>59</v>
      </c>
      <c r="C49" s="74" t="n">
        <v>0.015</v>
      </c>
      <c r="D49" s="68" t="n">
        <f aca="false">SUM($D$37,$D$44,$D$95)*C49</f>
        <v>34.311236742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customFormat="false" ht="12.75" hidden="false" customHeight="true" outlineLevel="0" collapsed="false">
      <c r="A50" s="53" t="s">
        <v>23</v>
      </c>
      <c r="B50" s="54" t="s">
        <v>60</v>
      </c>
      <c r="C50" s="74" t="n">
        <v>0.01</v>
      </c>
      <c r="D50" s="68" t="n">
        <f aca="false">SUM($D$37,$D$44,$D$95)*C50</f>
        <v>22.874157828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customFormat="false" ht="12.75" hidden="false" customHeight="true" outlineLevel="0" collapsed="false">
      <c r="A51" s="53" t="s">
        <v>26</v>
      </c>
      <c r="B51" s="54" t="s">
        <v>61</v>
      </c>
      <c r="C51" s="74" t="n">
        <v>0.002</v>
      </c>
      <c r="D51" s="68" t="n">
        <f aca="false">SUM($D$37,$D$44,$D$95)*C51</f>
        <v>4.5748315656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customFormat="false" ht="12.75" hidden="false" customHeight="true" outlineLevel="0" collapsed="false">
      <c r="A52" s="53" t="s">
        <v>47</v>
      </c>
      <c r="B52" s="54" t="s">
        <v>62</v>
      </c>
      <c r="C52" s="74" t="n">
        <v>0.025</v>
      </c>
      <c r="D52" s="68" t="n">
        <f aca="false">SUM($D$37,$D$44,$D$95)*C52</f>
        <v>57.18539457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customFormat="false" ht="12.75" hidden="false" customHeight="true" outlineLevel="0" collapsed="false">
      <c r="A53" s="53" t="s">
        <v>49</v>
      </c>
      <c r="B53" s="54" t="s">
        <v>63</v>
      </c>
      <c r="C53" s="74" t="n">
        <v>0.08</v>
      </c>
      <c r="D53" s="68" t="n">
        <f aca="false">SUM($D$37,$D$44,$D$95)*C53</f>
        <v>182.993262624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customFormat="false" ht="12.75" hidden="false" customHeight="true" outlineLevel="0" collapsed="false">
      <c r="A54" s="53" t="s">
        <v>64</v>
      </c>
      <c r="B54" s="54" t="s">
        <v>65</v>
      </c>
      <c r="C54" s="75" t="n">
        <v>0.06</v>
      </c>
      <c r="D54" s="68" t="n">
        <f aca="false">SUM($D$37,$D$44,$D$95)*C54</f>
        <v>137.244946968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customFormat="false" ht="12.75" hidden="false" customHeight="true" outlineLevel="0" collapsed="false">
      <c r="A55" s="69" t="s">
        <v>66</v>
      </c>
      <c r="B55" s="59" t="s">
        <v>67</v>
      </c>
      <c r="C55" s="76" t="n">
        <v>0.006</v>
      </c>
      <c r="D55" s="68" t="n">
        <f aca="false">SUM($D$37,$D$44,$D$95)*C55</f>
        <v>13.7244946968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customFormat="false" ht="12.75" hidden="false" customHeight="true" outlineLevel="0" collapsed="false">
      <c r="A56" s="60" t="s">
        <v>56</v>
      </c>
      <c r="B56" s="60"/>
      <c r="C56" s="77" t="n">
        <f aca="false">SUM(C48:C55)</f>
        <v>0.398</v>
      </c>
      <c r="D56" s="78" t="n">
        <f aca="false">ROUND(SUM(D48:D55),2)</f>
        <v>910.39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customFormat="false" ht="12.75" hidden="false" customHeight="true" outlineLevel="0" collapsed="false">
      <c r="A57" s="79" t="s">
        <v>68</v>
      </c>
      <c r="B57" s="79"/>
      <c r="C57" s="79"/>
      <c r="D57" s="7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customFormat="false" ht="12.75" hidden="false" customHeight="true" outlineLevel="0" collapsed="false">
      <c r="A58" s="80" t="s">
        <v>69</v>
      </c>
      <c r="B58" s="80"/>
      <c r="C58" s="80"/>
      <c r="D58" s="80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customFormat="false" ht="12.75" hidden="false" customHeight="true" outlineLevel="0" collapsed="false">
      <c r="A59" s="81" t="s">
        <v>70</v>
      </c>
      <c r="B59" s="81"/>
      <c r="C59" s="81"/>
      <c r="D59" s="8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customFormat="false" ht="12.75" hidden="false" customHeight="true" outlineLevel="0" collapsed="false">
      <c r="A60" s="65"/>
      <c r="B60" s="62"/>
      <c r="C60" s="62"/>
      <c r="D60" s="6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customFormat="false" ht="12.75" hidden="false" customHeight="true" outlineLevel="0" collapsed="false">
      <c r="A61" s="60" t="s">
        <v>71</v>
      </c>
      <c r="B61" s="60"/>
      <c r="C61" s="66" t="s">
        <v>72</v>
      </c>
      <c r="D61" s="48" t="s">
        <v>73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customFormat="false" ht="12.75" hidden="false" customHeight="true" outlineLevel="0" collapsed="false">
      <c r="A62" s="49" t="s">
        <v>18</v>
      </c>
      <c r="B62" s="82" t="s">
        <v>74</v>
      </c>
      <c r="C62" s="83" t="n">
        <v>5</v>
      </c>
      <c r="D62" s="71" t="n">
        <f aca="false">IF((22*2*C62-ROUND(D31*0.06,2))&lt;=0,0,(22*2*C62-ROUND(D31*0.06,2)))</f>
        <v>125.03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customFormat="false" ht="12.75" hidden="false" customHeight="true" outlineLevel="0" collapsed="false">
      <c r="A63" s="53" t="s">
        <v>20</v>
      </c>
      <c r="B63" s="54" t="s">
        <v>75</v>
      </c>
      <c r="C63" s="83" t="n">
        <v>20.08</v>
      </c>
      <c r="D63" s="84" t="n">
        <f aca="false">C63*22*99%</f>
        <v>437.3424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customFormat="false" ht="12.75" hidden="false" customHeight="true" outlineLevel="0" collapsed="false">
      <c r="A64" s="53" t="s">
        <v>23</v>
      </c>
      <c r="B64" s="54" t="s">
        <v>76</v>
      </c>
      <c r="C64" s="83" t="n">
        <v>0</v>
      </c>
      <c r="D64" s="84" t="n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customFormat="false" ht="12.75" hidden="false" customHeight="true" outlineLevel="0" collapsed="false">
      <c r="A65" s="53" t="s">
        <v>26</v>
      </c>
      <c r="B65" s="54" t="s">
        <v>77</v>
      </c>
      <c r="C65" s="83" t="n">
        <v>11</v>
      </c>
      <c r="D65" s="84" t="n">
        <v>11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customFormat="false" ht="12.75" hidden="false" customHeight="true" outlineLevel="0" collapsed="false">
      <c r="A66" s="53" t="s">
        <v>47</v>
      </c>
      <c r="B66" s="54" t="s">
        <v>78</v>
      </c>
      <c r="C66" s="83" t="n">
        <v>10</v>
      </c>
      <c r="D66" s="84" t="n">
        <v>10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customFormat="false" ht="12.75" hidden="false" customHeight="true" outlineLevel="0" collapsed="false">
      <c r="A67" s="53" t="s">
        <v>49</v>
      </c>
      <c r="B67" s="85" t="s">
        <v>79</v>
      </c>
      <c r="C67" s="86" t="n">
        <v>0.07</v>
      </c>
      <c r="D67" s="84" t="n">
        <f aca="false">D37*C67</f>
        <v>132.95604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customFormat="false" ht="12.75" hidden="false" customHeight="true" outlineLevel="0" collapsed="false">
      <c r="A68" s="69" t="s">
        <v>64</v>
      </c>
      <c r="B68" s="85" t="s">
        <v>80</v>
      </c>
      <c r="C68" s="83" t="n">
        <v>0</v>
      </c>
      <c r="D68" s="87" t="n">
        <v>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customFormat="false" ht="12.75" hidden="false" customHeight="true" outlineLevel="0" collapsed="false">
      <c r="A69" s="69" t="s">
        <v>66</v>
      </c>
      <c r="B69" s="85" t="s">
        <v>81</v>
      </c>
      <c r="C69" s="83" t="n">
        <v>0</v>
      </c>
      <c r="D69" s="88" t="n">
        <v>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customFormat="false" ht="12.75" hidden="false" customHeight="true" outlineLevel="0" collapsed="false">
      <c r="A70" s="89" t="s">
        <v>56</v>
      </c>
      <c r="B70" s="89"/>
      <c r="C70" s="89"/>
      <c r="D70" s="73" t="n">
        <f aca="false">SUM(D62:D69)</f>
        <v>716.32844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customFormat="false" ht="12.75" hidden="false" customHeight="true" outlineLevel="0" collapsed="false">
      <c r="A71" s="90"/>
      <c r="B71" s="90"/>
      <c r="C71" s="90"/>
      <c r="D71" s="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customFormat="false" ht="12.75" hidden="false" customHeight="true" outlineLevel="0" collapsed="false">
      <c r="A72" s="65"/>
      <c r="B72" s="62"/>
      <c r="C72" s="62"/>
      <c r="D72" s="6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customFormat="false" ht="12.75" hidden="false" customHeight="true" outlineLevel="0" collapsed="false">
      <c r="A73" s="62"/>
      <c r="B73" s="92" t="s">
        <v>82</v>
      </c>
      <c r="C73" s="62"/>
      <c r="D73" s="6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customFormat="false" ht="12.75" hidden="false" customHeight="true" outlineLevel="0" collapsed="false">
      <c r="A74" s="62"/>
      <c r="B74" s="62"/>
      <c r="C74" s="62"/>
      <c r="D74" s="6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customFormat="false" ht="12.75" hidden="false" customHeight="true" outlineLevel="0" collapsed="false">
      <c r="A75" s="60" t="s">
        <v>83</v>
      </c>
      <c r="B75" s="60"/>
      <c r="C75" s="48" t="s">
        <v>42</v>
      </c>
      <c r="D75" s="6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customFormat="false" ht="12.75" hidden="false" customHeight="true" outlineLevel="0" collapsed="false">
      <c r="A76" s="49" t="s">
        <v>84</v>
      </c>
      <c r="B76" s="50" t="s">
        <v>85</v>
      </c>
      <c r="C76" s="71" t="n">
        <f aca="false">D44</f>
        <v>369.24</v>
      </c>
      <c r="D76" s="6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customFormat="false" ht="12.75" hidden="false" customHeight="true" outlineLevel="0" collapsed="false">
      <c r="A77" s="53" t="s">
        <v>86</v>
      </c>
      <c r="B77" s="54" t="s">
        <v>87</v>
      </c>
      <c r="C77" s="84" t="n">
        <f aca="false">D56</f>
        <v>910.39</v>
      </c>
      <c r="D77" s="6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customFormat="false" ht="12.75" hidden="false" customHeight="true" outlineLevel="0" collapsed="false">
      <c r="A78" s="69" t="s">
        <v>88</v>
      </c>
      <c r="B78" s="59" t="s">
        <v>89</v>
      </c>
      <c r="C78" s="87" t="n">
        <f aca="false">D70</f>
        <v>716.32844</v>
      </c>
      <c r="D78" s="6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customFormat="false" ht="12.75" hidden="false" customHeight="true" outlineLevel="0" collapsed="false">
      <c r="A79" s="60" t="s">
        <v>56</v>
      </c>
      <c r="B79" s="60"/>
      <c r="C79" s="78" t="n">
        <f aca="false">ROUND(SUM(C76:C78),2)</f>
        <v>1995.96</v>
      </c>
      <c r="D79" s="6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customFormat="false" ht="12.75" hidden="false" customHeight="true" outlineLevel="0" collapsed="false">
      <c r="A80" s="63"/>
      <c r="B80" s="63"/>
      <c r="C80" s="63"/>
      <c r="D80" s="6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customFormat="false" ht="12.75" hidden="false" customHeight="true" outlineLevel="0" collapsed="false">
      <c r="A81" s="63"/>
      <c r="B81" s="64" t="s">
        <v>90</v>
      </c>
      <c r="C81" s="63"/>
      <c r="D81" s="6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customFormat="false" ht="12.75" hidden="false" customHeight="true" outlineLevel="0" collapsed="false">
      <c r="A82" s="63"/>
      <c r="B82" s="63"/>
      <c r="C82" s="63"/>
      <c r="D82" s="93" t="n">
        <f aca="false">C90*D37</f>
        <v>137.0974307088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customFormat="false" ht="12.75" hidden="false" customHeight="true" outlineLevel="0" collapsed="false">
      <c r="A83" s="46" t="s">
        <v>90</v>
      </c>
      <c r="B83" s="46"/>
      <c r="C83" s="48" t="s">
        <v>41</v>
      </c>
      <c r="D83" s="66" t="s">
        <v>42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customFormat="false" ht="12.75" hidden="false" customHeight="true" outlineLevel="0" collapsed="false">
      <c r="A84" s="49" t="s">
        <v>18</v>
      </c>
      <c r="B84" s="50" t="s">
        <v>91</v>
      </c>
      <c r="C84" s="67" t="n">
        <f aca="false">0.05*(1/12)</f>
        <v>0.00416666666666667</v>
      </c>
      <c r="D84" s="68" t="n">
        <f aca="false">C84*$D$37</f>
        <v>7.91405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customFormat="false" ht="12.75" hidden="false" customHeight="true" outlineLevel="0" collapsed="false">
      <c r="A85" s="53" t="s">
        <v>20</v>
      </c>
      <c r="B85" s="54" t="s">
        <v>92</v>
      </c>
      <c r="C85" s="74" t="n">
        <f aca="false">($C$53*C84)</f>
        <v>0.000333333333333333</v>
      </c>
      <c r="D85" s="68" t="n">
        <f aca="false">C85*$D$37</f>
        <v>0.633124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customFormat="false" ht="12.75" hidden="false" customHeight="true" outlineLevel="0" collapsed="false">
      <c r="A86" s="53" t="s">
        <v>23</v>
      </c>
      <c r="B86" s="54" t="s">
        <v>93</v>
      </c>
      <c r="C86" s="74" t="n">
        <v>0.02</v>
      </c>
      <c r="D86" s="68" t="n">
        <f aca="false">C86*$D$37</f>
        <v>37.98744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customFormat="false" ht="12.75" hidden="false" customHeight="true" outlineLevel="0" collapsed="false">
      <c r="A87" s="53" t="s">
        <v>26</v>
      </c>
      <c r="B87" s="54" t="s">
        <v>94</v>
      </c>
      <c r="C87" s="74" t="n">
        <v>0.0198</v>
      </c>
      <c r="D87" s="68" t="n">
        <f aca="false">C87*$D$37</f>
        <v>37.6075656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customFormat="false" ht="12.75" hidden="false" customHeight="true" outlineLevel="0" collapsed="false">
      <c r="A88" s="53" t="s">
        <v>47</v>
      </c>
      <c r="B88" s="54" t="s">
        <v>95</v>
      </c>
      <c r="C88" s="74" t="n">
        <f aca="false">($C$56*C87)</f>
        <v>0.0078804</v>
      </c>
      <c r="D88" s="71" t="n">
        <f aca="false">C88*$D$37</f>
        <v>14.9678111088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customFormat="false" ht="12.75" hidden="false" customHeight="true" outlineLevel="0" collapsed="false">
      <c r="A89" s="69" t="s">
        <v>49</v>
      </c>
      <c r="B89" s="59" t="s">
        <v>96</v>
      </c>
      <c r="C89" s="76" t="n">
        <v>0.02</v>
      </c>
      <c r="D89" s="68" t="n">
        <f aca="false">C89*$D$37</f>
        <v>37.98744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customFormat="false" ht="12.75" hidden="false" customHeight="true" outlineLevel="0" collapsed="false">
      <c r="A90" s="60" t="s">
        <v>56</v>
      </c>
      <c r="B90" s="60"/>
      <c r="C90" s="77" t="n">
        <f aca="false">SUM(C84:C89)</f>
        <v>0.0721804</v>
      </c>
      <c r="D90" s="94" t="n">
        <f aca="false">SUM(D84:D89)</f>
        <v>137.0974307088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customFormat="false" ht="12.75" hidden="false" customHeight="true" outlineLevel="0" collapsed="false">
      <c r="A91" s="63"/>
      <c r="B91" s="63"/>
      <c r="C91" s="63"/>
      <c r="D91" s="6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customFormat="false" ht="12.75" hidden="false" customHeight="true" outlineLevel="0" collapsed="false">
      <c r="A92" s="63"/>
      <c r="B92" s="64" t="s">
        <v>97</v>
      </c>
      <c r="C92" s="62"/>
      <c r="D92" s="6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customFormat="false" ht="12.75" hidden="false" customHeight="true" outlineLevel="0" collapsed="false">
      <c r="A93" s="65"/>
      <c r="B93" s="62"/>
      <c r="C93" s="62"/>
      <c r="D93" s="6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customFormat="false" ht="12.75" hidden="false" customHeight="true" outlineLevel="0" collapsed="false">
      <c r="A94" s="60" t="s">
        <v>98</v>
      </c>
      <c r="B94" s="60"/>
      <c r="C94" s="47" t="s">
        <v>41</v>
      </c>
      <c r="D94" s="48" t="s">
        <v>42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customFormat="false" ht="12.75" hidden="false" customHeight="true" outlineLevel="0" collapsed="false">
      <c r="A95" s="49" t="s">
        <v>18</v>
      </c>
      <c r="B95" s="95" t="s">
        <v>99</v>
      </c>
      <c r="C95" s="67" t="n">
        <v>0.0099</v>
      </c>
      <c r="D95" s="68" t="n">
        <f aca="false">C95*$D$37</f>
        <v>18.8037828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customFormat="false" ht="12.75" hidden="false" customHeight="true" outlineLevel="0" collapsed="false">
      <c r="A96" s="53" t="s">
        <v>20</v>
      </c>
      <c r="B96" s="96" t="s">
        <v>100</v>
      </c>
      <c r="C96" s="74" t="n">
        <v>0.0167</v>
      </c>
      <c r="D96" s="68" t="n">
        <f aca="false">C96*$D$37</f>
        <v>31.7195124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customFormat="false" ht="12.75" hidden="false" customHeight="true" outlineLevel="0" collapsed="false">
      <c r="A97" s="53" t="s">
        <v>23</v>
      </c>
      <c r="B97" s="96" t="s">
        <v>101</v>
      </c>
      <c r="C97" s="74" t="n">
        <f aca="false">(5/365)*1.5%</f>
        <v>0.000205479452054794</v>
      </c>
      <c r="D97" s="68" t="n">
        <f aca="false">C97*$D$37</f>
        <v>0.390281917808219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customFormat="false" ht="12.75" hidden="false" customHeight="true" outlineLevel="0" collapsed="false">
      <c r="A98" s="53" t="s">
        <v>26</v>
      </c>
      <c r="B98" s="96" t="s">
        <v>102</v>
      </c>
      <c r="C98" s="74" t="n">
        <v>0.0003</v>
      </c>
      <c r="D98" s="68" t="n">
        <f aca="false">C98*$D$37</f>
        <v>0.5698116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customFormat="false" ht="12.75" hidden="false" customHeight="true" outlineLevel="0" collapsed="false">
      <c r="A99" s="53" t="s">
        <v>47</v>
      </c>
      <c r="B99" s="96" t="s">
        <v>103</v>
      </c>
      <c r="C99" s="74" t="n">
        <f aca="false">(1/12)*2.5%*(4/12)</f>
        <v>0.000694444444444444</v>
      </c>
      <c r="D99" s="68" t="n">
        <f aca="false">C99*$D$37</f>
        <v>1.31900833333333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customFormat="false" ht="12.75" hidden="false" customHeight="true" outlineLevel="0" collapsed="false">
      <c r="A100" s="53" t="s">
        <v>49</v>
      </c>
      <c r="B100" s="96" t="s">
        <v>104</v>
      </c>
      <c r="C100" s="74" t="n">
        <v>0</v>
      </c>
      <c r="D100" s="68" t="n">
        <f aca="false">C100*$D$37</f>
        <v>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customFormat="false" ht="12.75" hidden="false" customHeight="true" outlineLevel="0" collapsed="false">
      <c r="A101" s="60" t="s">
        <v>56</v>
      </c>
      <c r="B101" s="60"/>
      <c r="C101" s="77" t="n">
        <f aca="false">SUM(C95:C100)</f>
        <v>0.0277999238964992</v>
      </c>
      <c r="D101" s="94" t="n">
        <f aca="false">SUM(D95:D100)</f>
        <v>52.8023970511416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customFormat="false" ht="12.75" hidden="false" customHeight="true" outlineLevel="0" collapsed="false">
      <c r="A102" s="97" t="s">
        <v>105</v>
      </c>
      <c r="B102" s="97"/>
      <c r="C102" s="97"/>
      <c r="D102" s="9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customFormat="false" ht="12.75" hidden="false" customHeight="true" outlineLevel="0" collapsed="false">
      <c r="A103" s="97"/>
      <c r="B103" s="97"/>
      <c r="C103" s="97"/>
      <c r="D103" s="9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customFormat="false" ht="12.75" hidden="false" customHeight="true" outlineLevel="0" collapsed="false">
      <c r="A104" s="63"/>
      <c r="B104" s="63"/>
      <c r="C104" s="63"/>
      <c r="D104" s="6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customFormat="false" ht="12.75" hidden="false" customHeight="true" outlineLevel="0" collapsed="false">
      <c r="A105" s="60" t="s">
        <v>106</v>
      </c>
      <c r="B105" s="60"/>
      <c r="C105" s="47" t="s">
        <v>41</v>
      </c>
      <c r="D105" s="48" t="s">
        <v>42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customFormat="false" ht="12.75" hidden="false" customHeight="true" outlineLevel="0" collapsed="false">
      <c r="A106" s="98" t="s">
        <v>18</v>
      </c>
      <c r="B106" s="99" t="s">
        <v>107</v>
      </c>
      <c r="C106" s="100" t="n">
        <v>0</v>
      </c>
      <c r="D106" s="101" t="n">
        <f aca="false">C106*$D$37</f>
        <v>0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customFormat="false" ht="12.75" hidden="false" customHeight="true" outlineLevel="0" collapsed="false">
      <c r="A107" s="60" t="s">
        <v>56</v>
      </c>
      <c r="B107" s="60"/>
      <c r="C107" s="77" t="n">
        <f aca="false">SUM(C106)</f>
        <v>0</v>
      </c>
      <c r="D107" s="94" t="n">
        <f aca="false">SUM(D106)</f>
        <v>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customFormat="false" ht="12.75" hidden="false" customHeight="true" outlineLevel="0" collapsed="false">
      <c r="A108" s="63"/>
      <c r="B108" s="63"/>
      <c r="C108" s="63"/>
      <c r="D108" s="6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customFormat="false" ht="12.75" hidden="false" customHeight="true" outlineLevel="0" collapsed="false">
      <c r="A109" s="63"/>
      <c r="B109" s="63"/>
      <c r="C109" s="63"/>
      <c r="D109" s="6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customFormat="false" ht="12.75" hidden="false" customHeight="true" outlineLevel="0" collapsed="false">
      <c r="A110" s="62"/>
      <c r="B110" s="92" t="s">
        <v>108</v>
      </c>
      <c r="C110" s="62"/>
      <c r="D110" s="6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customFormat="false" ht="12.75" hidden="false" customHeight="true" outlineLevel="0" collapsed="false">
      <c r="A111" s="62"/>
      <c r="B111" s="62"/>
      <c r="C111" s="62"/>
      <c r="D111" s="6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customFormat="false" ht="12.75" hidden="false" customHeight="true" outlineLevel="0" collapsed="false">
      <c r="A112" s="60" t="s">
        <v>109</v>
      </c>
      <c r="B112" s="60"/>
      <c r="C112" s="48" t="s">
        <v>42</v>
      </c>
      <c r="D112" s="6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customFormat="false" ht="12.75" hidden="false" customHeight="true" outlineLevel="0" collapsed="false">
      <c r="A113" s="49" t="s">
        <v>110</v>
      </c>
      <c r="B113" s="50" t="s">
        <v>111</v>
      </c>
      <c r="C113" s="71" t="n">
        <f aca="false">D101</f>
        <v>52.8023970511416</v>
      </c>
      <c r="D113" s="6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customFormat="false" ht="12.75" hidden="false" customHeight="true" outlineLevel="0" collapsed="false">
      <c r="A114" s="69" t="s">
        <v>112</v>
      </c>
      <c r="B114" s="59" t="s">
        <v>113</v>
      </c>
      <c r="C114" s="87" t="n">
        <f aca="false">D107</f>
        <v>0</v>
      </c>
      <c r="D114" s="6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customFormat="false" ht="12.75" hidden="false" customHeight="true" outlineLevel="0" collapsed="false">
      <c r="A115" s="60" t="s">
        <v>56</v>
      </c>
      <c r="B115" s="60"/>
      <c r="C115" s="78" t="n">
        <f aca="false">SUM(C113:C114)</f>
        <v>52.8023970511416</v>
      </c>
      <c r="D115" s="6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customFormat="false" ht="12.75" hidden="false" customHeight="true" outlineLevel="0" collapsed="false">
      <c r="A116" s="62"/>
      <c r="B116" s="62"/>
      <c r="C116" s="62"/>
      <c r="D116" s="6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customFormat="false" ht="12.75" hidden="false" customHeight="true" outlineLevel="0" collapsed="false">
      <c r="A117" s="65"/>
      <c r="B117" s="64" t="s">
        <v>114</v>
      </c>
      <c r="C117" s="62"/>
      <c r="D117" s="6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customFormat="false" ht="12.75" hidden="false" customHeight="true" outlineLevel="0" collapsed="false">
      <c r="A118" s="65"/>
      <c r="B118" s="62"/>
      <c r="C118" s="62"/>
      <c r="D118" s="6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customFormat="false" ht="12.75" hidden="false" customHeight="true" outlineLevel="0" collapsed="false">
      <c r="A119" s="60" t="s">
        <v>115</v>
      </c>
      <c r="B119" s="60"/>
      <c r="C119" s="48" t="s">
        <v>42</v>
      </c>
      <c r="D119" s="6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="102" customFormat="true" ht="12.75" hidden="false" customHeight="true" outlineLevel="0" collapsed="false">
      <c r="A120" s="49" t="s">
        <v>18</v>
      </c>
      <c r="B120" s="59" t="s">
        <v>116</v>
      </c>
      <c r="C120" s="94" t="n">
        <f aca="false">'cotação de insumos'!H30/12</f>
        <v>229.954166666667</v>
      </c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="102" customFormat="true" ht="12.75" hidden="false" customHeight="true" outlineLevel="0" collapsed="false">
      <c r="A121" s="49" t="s">
        <v>20</v>
      </c>
      <c r="B121" s="59" t="s">
        <v>117</v>
      </c>
      <c r="C121" s="94" t="n">
        <f aca="false">'cotação de insumos'!H7/12</f>
        <v>370.4825</v>
      </c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="102" customFormat="true" ht="12.75" hidden="false" customHeight="true" outlineLevel="0" collapsed="false">
      <c r="A122" s="49" t="s">
        <v>23</v>
      </c>
      <c r="B122" s="59" t="s">
        <v>118</v>
      </c>
      <c r="C122" s="94" t="n">
        <f aca="false">'cotação de insumos'!H2/12</f>
        <v>263.905833333333</v>
      </c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customFormat="false" ht="12.75" hidden="false" customHeight="true" outlineLevel="0" collapsed="false">
      <c r="A123" s="60" t="s">
        <v>56</v>
      </c>
      <c r="B123" s="60"/>
      <c r="C123" s="73" t="n">
        <f aca="false">SUM(C120+C121+C122)</f>
        <v>864.3425</v>
      </c>
      <c r="D123" s="6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customFormat="false" ht="15" hidden="false" customHeight="true" outlineLevel="0" collapsed="false">
      <c r="A124" s="103"/>
      <c r="B124" s="62"/>
      <c r="C124" s="62"/>
      <c r="D124" s="62"/>
      <c r="E124" s="58"/>
      <c r="F124" s="104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customFormat="false" ht="12.75" hidden="false" customHeight="true" outlineLevel="0" collapsed="false">
      <c r="A125" s="65"/>
      <c r="B125" s="64" t="s">
        <v>119</v>
      </c>
      <c r="C125" s="62"/>
      <c r="D125" s="62"/>
      <c r="E125" s="58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customFormat="false" ht="12.75" hidden="false" customHeight="true" outlineLevel="0" collapsed="false">
      <c r="A126" s="65"/>
      <c r="B126" s="62"/>
      <c r="C126" s="62"/>
      <c r="D126" s="62"/>
      <c r="E126" s="58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customFormat="false" ht="12.75" hidden="false" customHeight="true" outlineLevel="0" collapsed="false">
      <c r="A127" s="60" t="s">
        <v>120</v>
      </c>
      <c r="B127" s="60"/>
      <c r="C127" s="48" t="s">
        <v>41</v>
      </c>
      <c r="D127" s="48" t="s">
        <v>42</v>
      </c>
      <c r="E127" s="58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customFormat="false" ht="15" hidden="false" customHeight="true" outlineLevel="0" collapsed="false">
      <c r="A128" s="49" t="s">
        <v>18</v>
      </c>
      <c r="B128" s="50" t="s">
        <v>121</v>
      </c>
      <c r="C128" s="105" t="n">
        <v>0.08</v>
      </c>
      <c r="D128" s="106" t="n">
        <f aca="false">C128*$C$149</f>
        <v>395.965946220795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customFormat="false" ht="12.75" hidden="false" customHeight="true" outlineLevel="0" collapsed="false">
      <c r="A129" s="53" t="s">
        <v>20</v>
      </c>
      <c r="B129" s="54" t="s">
        <v>122</v>
      </c>
      <c r="C129" s="75" t="n">
        <v>0.08</v>
      </c>
      <c r="D129" s="107" t="n">
        <f aca="false">C129*($D$128+$C$149)</f>
        <v>427.643221918459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customFormat="false" ht="12.75" hidden="false" customHeight="true" outlineLevel="0" collapsed="false">
      <c r="A130" s="53" t="s">
        <v>23</v>
      </c>
      <c r="B130" s="108" t="s">
        <v>123</v>
      </c>
      <c r="C130" s="108"/>
      <c r="D130" s="109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customFormat="false" ht="12.75" hidden="false" customHeight="true" outlineLevel="0" collapsed="false">
      <c r="A131" s="53"/>
      <c r="B131" s="54" t="s">
        <v>124</v>
      </c>
      <c r="C131" s="74" t="n">
        <v>0.0165</v>
      </c>
      <c r="D131" s="107" t="n">
        <f aca="false">(($C$149+$D$128+$D$129)/(1-$C$136))*C131</f>
        <v>108.555587102378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customFormat="false" ht="12.75" hidden="false" customHeight="true" outlineLevel="0" collapsed="false">
      <c r="A132" s="53"/>
      <c r="B132" s="54" t="s">
        <v>125</v>
      </c>
      <c r="C132" s="74" t="n">
        <v>0.076</v>
      </c>
      <c r="D132" s="107" t="n">
        <f aca="false">(($C$149+$D$128+$D$129)/(1-$C$136))*C132</f>
        <v>500.013613320044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customFormat="false" ht="12.75" hidden="false" customHeight="true" outlineLevel="0" collapsed="false">
      <c r="A133" s="53"/>
      <c r="B133" s="108" t="s">
        <v>126</v>
      </c>
      <c r="C133" s="110"/>
      <c r="D133" s="11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customFormat="false" ht="12.75" hidden="false" customHeight="true" outlineLevel="0" collapsed="false">
      <c r="A134" s="53"/>
      <c r="B134" s="108" t="s">
        <v>127</v>
      </c>
      <c r="C134" s="110"/>
      <c r="D134" s="11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customFormat="false" ht="12.75" hidden="false" customHeight="true" outlineLevel="0" collapsed="false">
      <c r="A135" s="53"/>
      <c r="B135" s="54" t="s">
        <v>128</v>
      </c>
      <c r="C135" s="55" t="n">
        <v>0.03</v>
      </c>
      <c r="D135" s="107" t="n">
        <f aca="false">((C$149+D$128+D$129)/(1-$C$136))*C135</f>
        <v>197.373794731596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customFormat="false" ht="12.75" hidden="false" customHeight="true" outlineLevel="0" collapsed="false">
      <c r="A136" s="53"/>
      <c r="B136" s="59" t="s">
        <v>129</v>
      </c>
      <c r="C136" s="70" t="n">
        <f aca="false">SUM(C131:C135)</f>
        <v>0.1225</v>
      </c>
      <c r="D136" s="112" t="n">
        <f aca="false">SUM(D135+D132+D131)</f>
        <v>805.942995154019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customFormat="false" ht="12.75" hidden="false" customHeight="true" outlineLevel="0" collapsed="false">
      <c r="A137" s="113" t="s">
        <v>56</v>
      </c>
      <c r="B137" s="114"/>
      <c r="C137" s="77" t="n">
        <f aca="false">SUM(C128,C129,C136)</f>
        <v>0.2825</v>
      </c>
      <c r="D137" s="78" t="n">
        <f aca="false">D136+D129+D128</f>
        <v>1629.55216329327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customFormat="false" ht="12.75" hidden="false" customHeight="true" outlineLevel="0" collapsed="false">
      <c r="A138" s="115"/>
      <c r="B138" s="115"/>
      <c r="C138" s="116"/>
      <c r="D138" s="1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customFormat="false" ht="12.75" hidden="false" customHeight="true" outlineLevel="0" collapsed="false">
      <c r="A139" s="118"/>
      <c r="B139" s="118"/>
      <c r="C139" s="118"/>
      <c r="D139" s="118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customFormat="false" ht="12.75" hidden="false" customHeight="true" outlineLevel="0" collapsed="false">
      <c r="A140" s="119"/>
      <c r="B140" s="119"/>
      <c r="C140" s="21"/>
      <c r="D140" s="2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customFormat="false" ht="12.75" hidden="false" customHeight="true" outlineLevel="0" collapsed="false">
      <c r="A141" s="119"/>
      <c r="B141" s="45" t="s">
        <v>130</v>
      </c>
      <c r="C141" s="21"/>
      <c r="D141" s="2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customFormat="false" ht="12.75" hidden="false" customHeight="true" outlineLevel="0" collapsed="false">
      <c r="A142" s="37"/>
      <c r="B142" s="21"/>
      <c r="C142" s="21"/>
      <c r="D142" s="2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customFormat="false" ht="12.75" hidden="false" customHeight="true" outlineLevel="0" collapsed="false">
      <c r="A143" s="120" t="s">
        <v>131</v>
      </c>
      <c r="B143" s="121"/>
      <c r="C143" s="122" t="s">
        <v>42</v>
      </c>
      <c r="D143" s="2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customFormat="false" ht="12.75" hidden="false" customHeight="true" outlineLevel="0" collapsed="false">
      <c r="A144" s="23" t="s">
        <v>18</v>
      </c>
      <c r="B144" s="24" t="s">
        <v>39</v>
      </c>
      <c r="C144" s="42" t="n">
        <f aca="false">D37</f>
        <v>1899.372</v>
      </c>
      <c r="D144" s="12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customFormat="false" ht="12.75" hidden="false" customHeight="true" outlineLevel="0" collapsed="false">
      <c r="A145" s="26" t="s">
        <v>20</v>
      </c>
      <c r="B145" s="27" t="s">
        <v>52</v>
      </c>
      <c r="C145" s="124" t="n">
        <f aca="false">C79</f>
        <v>1995.96</v>
      </c>
      <c r="D145" s="123"/>
      <c r="E145" s="125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customFormat="false" ht="12.75" hidden="false" customHeight="true" outlineLevel="0" collapsed="false">
      <c r="A146" s="26" t="s">
        <v>23</v>
      </c>
      <c r="B146" s="27" t="s">
        <v>90</v>
      </c>
      <c r="C146" s="124" t="n">
        <f aca="false">D90</f>
        <v>137.0974307088</v>
      </c>
      <c r="D146" s="12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customFormat="false" ht="12.75" hidden="false" customHeight="true" outlineLevel="0" collapsed="false">
      <c r="A147" s="26" t="s">
        <v>26</v>
      </c>
      <c r="B147" s="27" t="s">
        <v>97</v>
      </c>
      <c r="C147" s="124" t="n">
        <f aca="false">C115</f>
        <v>52.8023970511416</v>
      </c>
      <c r="D147" s="12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customFormat="false" ht="15" hidden="false" customHeight="false" outlineLevel="0" collapsed="false">
      <c r="A148" s="26" t="s">
        <v>47</v>
      </c>
      <c r="B148" s="27" t="s">
        <v>132</v>
      </c>
      <c r="C148" s="124" t="n">
        <f aca="false">C123</f>
        <v>864.3425</v>
      </c>
      <c r="D148" s="126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customFormat="false" ht="15" hidden="false" customHeight="false" outlineLevel="0" collapsed="false">
      <c r="A149" s="127"/>
      <c r="B149" s="128" t="s">
        <v>133</v>
      </c>
      <c r="C149" s="124" t="n">
        <f aca="false">SUM(C144:C148)</f>
        <v>4949.57432775994</v>
      </c>
      <c r="D149" s="126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customFormat="false" ht="12.75" hidden="false" customHeight="true" outlineLevel="0" collapsed="false">
      <c r="A150" s="129" t="s">
        <v>47</v>
      </c>
      <c r="B150" s="130" t="s">
        <v>119</v>
      </c>
      <c r="C150" s="131" t="n">
        <f aca="false">D137</f>
        <v>1629.55216329327</v>
      </c>
      <c r="D150" s="12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customFormat="false" ht="12.75" hidden="false" customHeight="true" outlineLevel="0" collapsed="false">
      <c r="A151" s="120" t="s">
        <v>134</v>
      </c>
      <c r="B151" s="121"/>
      <c r="C151" s="132" t="n">
        <f aca="false">C149+C150</f>
        <v>6579.12649105321</v>
      </c>
      <c r="D151" s="126" t="n">
        <f aca="false">C151*19*12</f>
        <v>1500040.83996013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customFormat="false" ht="12.75" hidden="false" customHeight="true" outlineLevel="0" collapsed="false">
      <c r="A152" s="120" t="s">
        <v>135</v>
      </c>
      <c r="B152" s="121"/>
      <c r="C152" s="133" t="n">
        <f aca="false">C151*C18</f>
        <v>6579.12649105321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customFormat="false" ht="12.75" hidden="false" customHeight="true" outlineLevel="0" collapsed="false">
      <c r="A153" s="120" t="s">
        <v>136</v>
      </c>
      <c r="B153" s="121"/>
      <c r="C153" s="133" t="n">
        <f aca="false">C152*12</f>
        <v>78949.5178926386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customFormat="false" ht="12.75" hidden="false" customHeight="true" outlineLevel="0" collapsed="false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customFormat="false" ht="12.75" hidden="false" customHeight="true" outlineLevel="0" collapsed="false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customFormat="false" ht="12.75" hidden="false" customHeight="true" outlineLevel="0" collapsed="false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customFormat="false" ht="12.75" hidden="false" customHeight="true" outlineLevel="0" collapsed="false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customFormat="false" ht="12.75" hidden="false" customHeight="true" outlineLevel="0" collapsed="false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customFormat="false" ht="12.75" hidden="false" customHeight="true" outlineLevel="0" collapsed="false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customFormat="false" ht="12.75" hidden="false" customHeight="true" outlineLevel="0" collapsed="false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customFormat="false" ht="12.75" hidden="false" customHeight="true" outlineLevel="0" collapsed="false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customFormat="false" ht="12.75" hidden="false" customHeight="true" outlineLevel="0" collapsed="false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customFormat="false" ht="12.75" hidden="false" customHeight="true" outlineLevel="0" collapsed="false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customFormat="false" ht="12.75" hidden="false" customHeight="true" outlineLevel="0" collapsed="false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customFormat="false" ht="12.75" hidden="false" customHeight="true" outlineLevel="0" collapsed="false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customFormat="false" ht="12.75" hidden="false" customHeight="true" outlineLevel="0" collapsed="false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customFormat="false" ht="12.75" hidden="false" customHeight="true" outlineLevel="0" collapsed="false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customFormat="false" ht="12.75" hidden="false" customHeight="true" outlineLevel="0" collapsed="false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customFormat="false" ht="12.75" hidden="false" customHeight="true" outlineLevel="0" collapsed="false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customFormat="false" ht="12.75" hidden="false" customHeight="true" outlineLevel="0" collapsed="false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customFormat="false" ht="12.75" hidden="false" customHeight="true" outlineLevel="0" collapsed="false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customFormat="false" ht="12.75" hidden="false" customHeight="true" outlineLevel="0" collapsed="false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customFormat="false" ht="12.75" hidden="false" customHeight="true" outlineLevel="0" collapsed="false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customFormat="false" ht="12.75" hidden="false" customHeight="true" outlineLevel="0" collapsed="false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customFormat="false" ht="12.75" hidden="false" customHeight="true" outlineLevel="0" collapsed="false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customFormat="false" ht="12.75" hidden="false" customHeight="true" outlineLevel="0" collapsed="false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customFormat="false" ht="12.75" hidden="false" customHeight="true" outlineLevel="0" collapsed="false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customFormat="false" ht="12.75" hidden="false" customHeight="true" outlineLevel="0" collapsed="false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customFormat="false" ht="12.75" hidden="false" customHeight="true" outlineLevel="0" collapsed="false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customFormat="false" ht="12.75" hidden="false" customHeight="true" outlineLevel="0" collapsed="false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customFormat="false" ht="12.75" hidden="false" customHeight="true" outlineLevel="0" collapsed="false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customFormat="false" ht="12.75" hidden="false" customHeight="true" outlineLevel="0" collapsed="false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customFormat="false" ht="12.75" hidden="false" customHeight="true" outlineLevel="0" collapsed="false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customFormat="false" ht="12.75" hidden="false" customHeight="true" outlineLevel="0" collapsed="false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customFormat="false" ht="12.75" hidden="false" customHeight="true" outlineLevel="0" collapsed="false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customFormat="false" ht="12.75" hidden="false" customHeight="true" outlineLevel="0" collapsed="false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customFormat="false" ht="12.75" hidden="false" customHeight="true" outlineLevel="0" collapsed="false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customFormat="false" ht="12.75" hidden="false" customHeight="true" outlineLevel="0" collapsed="false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customFormat="false" ht="12.75" hidden="false" customHeight="true" outlineLevel="0" collapsed="false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customFormat="false" ht="12.75" hidden="false" customHeight="true" outlineLevel="0" collapsed="false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customFormat="false" ht="12.75" hidden="false" customHeight="true" outlineLevel="0" collapsed="false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customFormat="false" ht="12.75" hidden="false" customHeight="true" outlineLevel="0" collapsed="false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customFormat="false" ht="12.75" hidden="false" customHeight="true" outlineLevel="0" collapsed="false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customFormat="false" ht="12.75" hidden="false" customHeight="true" outlineLevel="0" collapsed="false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customFormat="false" ht="12.75" hidden="false" customHeight="true" outlineLevel="0" collapsed="false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customFormat="false" ht="12.75" hidden="false" customHeight="true" outlineLevel="0" collapsed="false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customFormat="false" ht="12.75" hidden="false" customHeight="true" outlineLevel="0" collapsed="false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customFormat="false" ht="12.75" hidden="false" customHeight="true" outlineLevel="0" collapsed="false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customFormat="false" ht="12.75" hidden="false" customHeight="true" outlineLevel="0" collapsed="false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customFormat="false" ht="12.75" hidden="false" customHeight="true" outlineLevel="0" collapsed="false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customFormat="false" ht="12.75" hidden="false" customHeight="true" outlineLevel="0" collapsed="false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customFormat="false" ht="12.75" hidden="false" customHeight="true" outlineLevel="0" collapsed="false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customFormat="false" ht="12.75" hidden="false" customHeight="true" outlineLevel="0" collapsed="false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customFormat="false" ht="12.75" hidden="false" customHeight="true" outlineLevel="0" collapsed="false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customFormat="false" ht="12.75" hidden="false" customHeight="true" outlineLevel="0" collapsed="false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customFormat="false" ht="12.75" hidden="false" customHeight="true" outlineLevel="0" collapsed="false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customFormat="false" ht="12.75" hidden="false" customHeight="true" outlineLevel="0" collapsed="false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customFormat="false" ht="12.75" hidden="false" customHeight="true" outlineLevel="0" collapsed="false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customFormat="false" ht="12.75" hidden="false" customHeight="true" outlineLevel="0" collapsed="false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customFormat="false" ht="12.75" hidden="false" customHeight="true" outlineLevel="0" collapsed="false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customFormat="false" ht="12.75" hidden="false" customHeight="true" outlineLevel="0" collapsed="false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customFormat="false" ht="12.75" hidden="false" customHeight="true" outlineLevel="0" collapsed="false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customFormat="false" ht="12.75" hidden="false" customHeight="true" outlineLevel="0" collapsed="false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customFormat="false" ht="12.75" hidden="false" customHeight="true" outlineLevel="0" collapsed="false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customFormat="false" ht="12.75" hidden="false" customHeight="true" outlineLevel="0" collapsed="false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customFormat="false" ht="12.75" hidden="false" customHeight="true" outlineLevel="0" collapsed="false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customFormat="false" ht="12.75" hidden="false" customHeight="true" outlineLevel="0" collapsed="false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customFormat="false" ht="12.75" hidden="false" customHeight="true" outlineLevel="0" collapsed="false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customFormat="false" ht="12.75" hidden="false" customHeight="true" outlineLevel="0" collapsed="false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customFormat="false" ht="12.75" hidden="false" customHeight="true" outlineLevel="0" collapsed="false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customFormat="false" ht="12.75" hidden="false" customHeight="true" outlineLevel="0" collapsed="false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customFormat="false" ht="12.75" hidden="false" customHeight="true" outlineLevel="0" collapsed="false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customFormat="false" ht="12.75" hidden="false" customHeight="true" outlineLevel="0" collapsed="false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customFormat="false" ht="12.75" hidden="false" customHeight="true" outlineLevel="0" collapsed="false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customFormat="false" ht="12.75" hidden="false" customHeight="true" outlineLevel="0" collapsed="false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customFormat="false" ht="12.75" hidden="false" customHeight="true" outlineLevel="0" collapsed="false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customFormat="false" ht="12.75" hidden="false" customHeight="true" outlineLevel="0" collapsed="false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customFormat="false" ht="12.75" hidden="false" customHeight="true" outlineLevel="0" collapsed="false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customFormat="false" ht="12.75" hidden="false" customHeight="true" outlineLevel="0" collapsed="false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customFormat="false" ht="12.75" hidden="false" customHeight="true" outlineLevel="0" collapsed="false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customFormat="false" ht="12.75" hidden="false" customHeight="true" outlineLevel="0" collapsed="false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customFormat="false" ht="12.75" hidden="false" customHeight="true" outlineLevel="0" collapsed="false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customFormat="false" ht="12.75" hidden="false" customHeight="true" outlineLevel="0" collapsed="false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customFormat="false" ht="12.75" hidden="false" customHeight="true" outlineLevel="0" collapsed="false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customFormat="false" ht="12.75" hidden="false" customHeight="true" outlineLevel="0" collapsed="false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customFormat="false" ht="12.75" hidden="false" customHeight="true" outlineLevel="0" collapsed="false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customFormat="false" ht="12.75" hidden="false" customHeight="true" outlineLevel="0" collapsed="false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customFormat="false" ht="12.75" hidden="false" customHeight="true" outlineLevel="0" collapsed="false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customFormat="false" ht="12.75" hidden="false" customHeight="true" outlineLevel="0" collapsed="false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customFormat="false" ht="12.75" hidden="false" customHeight="true" outlineLevel="0" collapsed="false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customFormat="false" ht="12.75" hidden="false" customHeight="true" outlineLevel="0" collapsed="false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customFormat="false" ht="12.75" hidden="false" customHeight="true" outlineLevel="0" collapsed="false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customFormat="false" ht="12.75" hidden="false" customHeight="true" outlineLevel="0" collapsed="false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customFormat="false" ht="12.75" hidden="false" customHeight="true" outlineLevel="0" collapsed="false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customFormat="false" ht="12.75" hidden="false" customHeight="true" outlineLevel="0" collapsed="false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customFormat="false" ht="12.75" hidden="false" customHeight="true" outlineLevel="0" collapsed="false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customFormat="false" ht="12.75" hidden="false" customHeight="true" outlineLevel="0" collapsed="false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customFormat="false" ht="12.75" hidden="false" customHeight="true" outlineLevel="0" collapsed="false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customFormat="false" ht="12.75" hidden="false" customHeight="true" outlineLevel="0" collapsed="false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customFormat="false" ht="12.75" hidden="false" customHeight="true" outlineLevel="0" collapsed="false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customFormat="false" ht="12.75" hidden="false" customHeight="true" outlineLevel="0" collapsed="false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customFormat="false" ht="12.75" hidden="false" customHeight="true" outlineLevel="0" collapsed="false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customFormat="false" ht="12.75" hidden="false" customHeight="true" outlineLevel="0" collapsed="false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customFormat="false" ht="12.75" hidden="false" customHeight="true" outlineLevel="0" collapsed="false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customFormat="false" ht="12.75" hidden="false" customHeight="true" outlineLevel="0" collapsed="false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customFormat="false" ht="12.75" hidden="false" customHeight="true" outlineLevel="0" collapsed="false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customFormat="false" ht="12.75" hidden="false" customHeight="true" outlineLevel="0" collapsed="false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customFormat="false" ht="12.75" hidden="false" customHeight="true" outlineLevel="0" collapsed="false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customFormat="false" ht="12.75" hidden="false" customHeight="true" outlineLevel="0" collapsed="false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customFormat="false" ht="12.75" hidden="false" customHeight="true" outlineLevel="0" collapsed="false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customFormat="false" ht="12.75" hidden="false" customHeight="true" outlineLevel="0" collapsed="false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customFormat="false" ht="12.75" hidden="false" customHeight="true" outlineLevel="0" collapsed="false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customFormat="false" ht="12.75" hidden="false" customHeight="true" outlineLevel="0" collapsed="false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customFormat="false" ht="12.75" hidden="false" customHeight="true" outlineLevel="0" collapsed="false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customFormat="false" ht="12.75" hidden="false" customHeight="true" outlineLevel="0" collapsed="false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customFormat="false" ht="12.75" hidden="false" customHeight="true" outlineLevel="0" collapsed="false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customFormat="false" ht="12.75" hidden="false" customHeight="true" outlineLevel="0" collapsed="false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customFormat="false" ht="12.75" hidden="false" customHeight="true" outlineLevel="0" collapsed="false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customFormat="false" ht="12.75" hidden="false" customHeight="true" outlineLevel="0" collapsed="false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customFormat="false" ht="12.75" hidden="false" customHeight="true" outlineLevel="0" collapsed="false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customFormat="false" ht="12.75" hidden="false" customHeight="true" outlineLevel="0" collapsed="false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customFormat="false" ht="12.75" hidden="false" customHeight="true" outlineLevel="0" collapsed="false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customFormat="false" ht="12.75" hidden="false" customHeight="true" outlineLevel="0" collapsed="false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customFormat="false" ht="12.75" hidden="false" customHeight="true" outlineLevel="0" collapsed="false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customFormat="false" ht="12.75" hidden="false" customHeight="true" outlineLevel="0" collapsed="false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customFormat="false" ht="12.75" hidden="false" customHeight="true" outlineLevel="0" collapsed="false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customFormat="false" ht="12.75" hidden="false" customHeight="true" outlineLevel="0" collapsed="false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customFormat="false" ht="12.75" hidden="false" customHeight="true" outlineLevel="0" collapsed="false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customFormat="false" ht="12.75" hidden="false" customHeight="true" outlineLevel="0" collapsed="false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customFormat="false" ht="12.75" hidden="false" customHeight="true" outlineLevel="0" collapsed="false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customFormat="false" ht="12.75" hidden="false" customHeight="true" outlineLevel="0" collapsed="false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customFormat="false" ht="12.75" hidden="false" customHeight="true" outlineLevel="0" collapsed="false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customFormat="false" ht="12.75" hidden="false" customHeight="true" outlineLevel="0" collapsed="false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customFormat="false" ht="12.75" hidden="false" customHeight="true" outlineLevel="0" collapsed="false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customFormat="false" ht="12.75" hidden="false" customHeight="true" outlineLevel="0" collapsed="false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customFormat="false" ht="12.75" hidden="false" customHeight="true" outlineLevel="0" collapsed="false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customFormat="false" ht="12.75" hidden="false" customHeight="true" outlineLevel="0" collapsed="false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customFormat="false" ht="12.75" hidden="false" customHeight="true" outlineLevel="0" collapsed="false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customFormat="false" ht="12.75" hidden="false" customHeight="true" outlineLevel="0" collapsed="false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customFormat="false" ht="12.75" hidden="false" customHeight="true" outlineLevel="0" collapsed="false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customFormat="false" ht="12.75" hidden="false" customHeight="true" outlineLevel="0" collapsed="false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customFormat="false" ht="12.75" hidden="false" customHeight="true" outlineLevel="0" collapsed="false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customFormat="false" ht="12.75" hidden="false" customHeight="true" outlineLevel="0" collapsed="false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customFormat="false" ht="12.75" hidden="false" customHeight="true" outlineLevel="0" collapsed="false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customFormat="false" ht="12.75" hidden="false" customHeight="true" outlineLevel="0" collapsed="false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customFormat="false" ht="12.75" hidden="false" customHeight="true" outlineLevel="0" collapsed="false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customFormat="false" ht="12.75" hidden="false" customHeight="true" outlineLevel="0" collapsed="false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customFormat="false" ht="12.75" hidden="false" customHeight="true" outlineLevel="0" collapsed="false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customFormat="false" ht="12.75" hidden="false" customHeight="true" outlineLevel="0" collapsed="false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customFormat="false" ht="12.75" hidden="false" customHeight="true" outlineLevel="0" collapsed="false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customFormat="false" ht="12.75" hidden="false" customHeight="true" outlineLevel="0" collapsed="false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customFormat="false" ht="12.75" hidden="false" customHeight="true" outlineLevel="0" collapsed="false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customFormat="false" ht="12.75" hidden="false" customHeight="true" outlineLevel="0" collapsed="false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customFormat="false" ht="12.75" hidden="false" customHeight="true" outlineLevel="0" collapsed="false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customFormat="false" ht="12.75" hidden="false" customHeight="true" outlineLevel="0" collapsed="false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customFormat="false" ht="12.75" hidden="false" customHeight="true" outlineLevel="0" collapsed="false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customFormat="false" ht="12.75" hidden="false" customHeight="true" outlineLevel="0" collapsed="false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customFormat="false" ht="12.75" hidden="false" customHeight="true" outlineLevel="0" collapsed="false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customFormat="false" ht="12.75" hidden="false" customHeight="true" outlineLevel="0" collapsed="false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customFormat="false" ht="12.75" hidden="false" customHeight="true" outlineLevel="0" collapsed="false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customFormat="false" ht="12.75" hidden="false" customHeight="true" outlineLevel="0" collapsed="false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customFormat="false" ht="12.75" hidden="false" customHeight="true" outlineLevel="0" collapsed="false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customFormat="false" ht="12.75" hidden="false" customHeight="true" outlineLevel="0" collapsed="false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customFormat="false" ht="12.75" hidden="false" customHeight="true" outlineLevel="0" collapsed="false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customFormat="false" ht="12.75" hidden="false" customHeight="true" outlineLevel="0" collapsed="false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customFormat="false" ht="12.75" hidden="false" customHeight="true" outlineLevel="0" collapsed="false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customFormat="false" ht="12.75" hidden="false" customHeight="true" outlineLevel="0" collapsed="false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customFormat="false" ht="12.75" hidden="false" customHeight="true" outlineLevel="0" collapsed="false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customFormat="false" ht="12.75" hidden="false" customHeight="true" outlineLevel="0" collapsed="false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customFormat="false" ht="12.75" hidden="false" customHeight="true" outlineLevel="0" collapsed="false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customFormat="false" ht="12.75" hidden="false" customHeight="true" outlineLevel="0" collapsed="false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customFormat="false" ht="12.75" hidden="false" customHeight="true" outlineLevel="0" collapsed="false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customFormat="false" ht="12.75" hidden="false" customHeight="true" outlineLevel="0" collapsed="false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customFormat="false" ht="12.75" hidden="false" customHeight="true" outlineLevel="0" collapsed="false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customFormat="false" ht="12.75" hidden="false" customHeight="true" outlineLevel="0" collapsed="false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customFormat="false" ht="12.75" hidden="false" customHeight="true" outlineLevel="0" collapsed="false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customFormat="false" ht="12.75" hidden="false" customHeight="true" outlineLevel="0" collapsed="false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customFormat="false" ht="12.75" hidden="false" customHeight="true" outlineLevel="0" collapsed="false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customFormat="false" ht="12.75" hidden="false" customHeight="true" outlineLevel="0" collapsed="false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customFormat="false" ht="12.75" hidden="false" customHeight="true" outlineLevel="0" collapsed="false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customFormat="false" ht="12.75" hidden="false" customHeight="true" outlineLevel="0" collapsed="false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customFormat="false" ht="12.75" hidden="false" customHeight="true" outlineLevel="0" collapsed="false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customFormat="false" ht="12.75" hidden="false" customHeight="true" outlineLevel="0" collapsed="false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customFormat="false" ht="12.75" hidden="false" customHeight="true" outlineLevel="0" collapsed="false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customFormat="false" ht="12.75" hidden="false" customHeight="true" outlineLevel="0" collapsed="false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customFormat="false" ht="12.75" hidden="false" customHeight="true" outlineLevel="0" collapsed="false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customFormat="false" ht="12.75" hidden="false" customHeight="true" outlineLevel="0" collapsed="false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customFormat="false" ht="12.75" hidden="false" customHeight="true" outlineLevel="0" collapsed="false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customFormat="false" ht="12.75" hidden="false" customHeight="true" outlineLevel="0" collapsed="false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customFormat="false" ht="12.75" hidden="false" customHeight="true" outlineLevel="0" collapsed="false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customFormat="false" ht="12.75" hidden="false" customHeight="true" outlineLevel="0" collapsed="false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customFormat="false" ht="12.75" hidden="false" customHeight="true" outlineLevel="0" collapsed="false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customFormat="false" ht="12.75" hidden="false" customHeight="true" outlineLevel="0" collapsed="false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customFormat="false" ht="12.75" hidden="false" customHeight="true" outlineLevel="0" collapsed="false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customFormat="false" ht="12.75" hidden="false" customHeight="true" outlineLevel="0" collapsed="false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customFormat="false" ht="12.75" hidden="false" customHeight="true" outlineLevel="0" collapsed="false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customFormat="false" ht="12.75" hidden="false" customHeight="true" outlineLevel="0" collapsed="false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customFormat="false" ht="12.75" hidden="false" customHeight="true" outlineLevel="0" collapsed="false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customFormat="false" ht="12.75" hidden="false" customHeight="true" outlineLevel="0" collapsed="false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customFormat="false" ht="12.75" hidden="false" customHeight="true" outlineLevel="0" collapsed="false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customFormat="false" ht="12.75" hidden="false" customHeight="true" outlineLevel="0" collapsed="false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customFormat="false" ht="12.75" hidden="false" customHeight="true" outlineLevel="0" collapsed="false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customFormat="false" ht="12.75" hidden="false" customHeight="true" outlineLevel="0" collapsed="false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customFormat="false" ht="12.75" hidden="false" customHeight="true" outlineLevel="0" collapsed="false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customFormat="false" ht="12.75" hidden="false" customHeight="true" outlineLevel="0" collapsed="false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customFormat="false" ht="12.75" hidden="false" customHeight="true" outlineLevel="0" collapsed="false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customFormat="false" ht="12.75" hidden="false" customHeight="true" outlineLevel="0" collapsed="false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customFormat="false" ht="12.75" hidden="false" customHeight="true" outlineLevel="0" collapsed="false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customFormat="false" ht="12.75" hidden="false" customHeight="true" outlineLevel="0" collapsed="false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customFormat="false" ht="12.75" hidden="false" customHeight="true" outlineLevel="0" collapsed="false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customFormat="false" ht="12.75" hidden="false" customHeight="true" outlineLevel="0" collapsed="false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customFormat="false" ht="12.75" hidden="false" customHeight="true" outlineLevel="0" collapsed="false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customFormat="false" ht="12.75" hidden="false" customHeight="true" outlineLevel="0" collapsed="false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customFormat="false" ht="12.75" hidden="false" customHeight="true" outlineLevel="0" collapsed="false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customFormat="false" ht="12.75" hidden="false" customHeight="true" outlineLevel="0" collapsed="false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customFormat="false" ht="12.75" hidden="false" customHeight="true" outlineLevel="0" collapsed="false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customFormat="false" ht="12.75" hidden="false" customHeight="true" outlineLevel="0" collapsed="false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customFormat="false" ht="12.75" hidden="false" customHeight="true" outlineLevel="0" collapsed="false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customFormat="false" ht="12.75" hidden="false" customHeight="true" outlineLevel="0" collapsed="false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customFormat="false" ht="12.75" hidden="false" customHeight="true" outlineLevel="0" collapsed="false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customFormat="false" ht="12.75" hidden="false" customHeight="true" outlineLevel="0" collapsed="false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customFormat="false" ht="12.75" hidden="false" customHeight="true" outlineLevel="0" collapsed="false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customFormat="false" ht="12.75" hidden="false" customHeight="true" outlineLevel="0" collapsed="false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customFormat="false" ht="12.75" hidden="false" customHeight="true" outlineLevel="0" collapsed="false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customFormat="false" ht="12.75" hidden="false" customHeight="true" outlineLevel="0" collapsed="false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customFormat="false" ht="12.75" hidden="false" customHeight="true" outlineLevel="0" collapsed="false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customFormat="false" ht="12.75" hidden="false" customHeight="true" outlineLevel="0" collapsed="false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customFormat="false" ht="12.75" hidden="false" customHeight="true" outlineLevel="0" collapsed="false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customFormat="false" ht="12.75" hidden="false" customHeight="true" outlineLevel="0" collapsed="false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customFormat="false" ht="12.75" hidden="false" customHeight="true" outlineLevel="0" collapsed="false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customFormat="false" ht="12.75" hidden="false" customHeight="true" outlineLevel="0" collapsed="false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customFormat="false" ht="12.75" hidden="false" customHeight="true" outlineLevel="0" collapsed="false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customFormat="false" ht="12.75" hidden="false" customHeight="true" outlineLevel="0" collapsed="false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customFormat="false" ht="12.75" hidden="false" customHeight="true" outlineLevel="0" collapsed="false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customFormat="false" ht="12.75" hidden="false" customHeight="true" outlineLevel="0" collapsed="false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customFormat="false" ht="12.75" hidden="false" customHeight="true" outlineLevel="0" collapsed="false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customFormat="false" ht="12.75" hidden="false" customHeight="true" outlineLevel="0" collapsed="false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customFormat="false" ht="12.75" hidden="false" customHeight="true" outlineLevel="0" collapsed="false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customFormat="false" ht="12.75" hidden="false" customHeight="true" outlineLevel="0" collapsed="false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customFormat="false" ht="12.75" hidden="false" customHeight="true" outlineLevel="0" collapsed="false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customFormat="false" ht="12.75" hidden="false" customHeight="true" outlineLevel="0" collapsed="false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customFormat="false" ht="12.75" hidden="false" customHeight="true" outlineLevel="0" collapsed="false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customFormat="false" ht="12.75" hidden="false" customHeight="true" outlineLevel="0" collapsed="false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customFormat="false" ht="12.75" hidden="false" customHeight="true" outlineLevel="0" collapsed="false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customFormat="false" ht="12.75" hidden="false" customHeight="true" outlineLevel="0" collapsed="false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customFormat="false" ht="12.75" hidden="false" customHeight="true" outlineLevel="0" collapsed="false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customFormat="false" ht="12.75" hidden="false" customHeight="true" outlineLevel="0" collapsed="false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customFormat="false" ht="12.75" hidden="false" customHeight="true" outlineLevel="0" collapsed="false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customFormat="false" ht="12.75" hidden="false" customHeight="true" outlineLevel="0" collapsed="false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customFormat="false" ht="12.75" hidden="false" customHeight="true" outlineLevel="0" collapsed="false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customFormat="false" ht="12.75" hidden="false" customHeight="true" outlineLevel="0" collapsed="false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customFormat="false" ht="12.75" hidden="false" customHeight="true" outlineLevel="0" collapsed="false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customFormat="false" ht="12.75" hidden="false" customHeight="true" outlineLevel="0" collapsed="false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customFormat="false" ht="12.75" hidden="false" customHeight="true" outlineLevel="0" collapsed="false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customFormat="false" ht="12.75" hidden="false" customHeight="true" outlineLevel="0" collapsed="false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customFormat="false" ht="12.75" hidden="false" customHeight="true" outlineLevel="0" collapsed="false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customFormat="false" ht="12.75" hidden="false" customHeight="true" outlineLevel="0" collapsed="false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customFormat="false" ht="12.75" hidden="false" customHeight="true" outlineLevel="0" collapsed="false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customFormat="false" ht="12.75" hidden="false" customHeight="true" outlineLevel="0" collapsed="false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customFormat="false" ht="12.75" hidden="false" customHeight="true" outlineLevel="0" collapsed="false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customFormat="false" ht="12.75" hidden="false" customHeight="true" outlineLevel="0" collapsed="false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customFormat="false" ht="12.75" hidden="false" customHeight="true" outlineLevel="0" collapsed="false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customFormat="false" ht="12.75" hidden="false" customHeight="true" outlineLevel="0" collapsed="false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customFormat="false" ht="12.75" hidden="false" customHeight="true" outlineLevel="0" collapsed="false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customFormat="false" ht="12.75" hidden="false" customHeight="true" outlineLevel="0" collapsed="false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customFormat="false" ht="12.75" hidden="false" customHeight="true" outlineLevel="0" collapsed="false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customFormat="false" ht="12.75" hidden="false" customHeight="true" outlineLevel="0" collapsed="false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customFormat="false" ht="12.75" hidden="false" customHeight="true" outlineLevel="0" collapsed="false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customFormat="false" ht="12.75" hidden="false" customHeight="true" outlineLevel="0" collapsed="false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customFormat="false" ht="12.75" hidden="false" customHeight="true" outlineLevel="0" collapsed="false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customFormat="false" ht="12.75" hidden="false" customHeight="true" outlineLevel="0" collapsed="false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customFormat="false" ht="12.75" hidden="false" customHeight="true" outlineLevel="0" collapsed="false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customFormat="false" ht="12.75" hidden="false" customHeight="true" outlineLevel="0" collapsed="false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customFormat="false" ht="12.75" hidden="false" customHeight="true" outlineLevel="0" collapsed="false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customFormat="false" ht="12.75" hidden="false" customHeight="true" outlineLevel="0" collapsed="false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customFormat="false" ht="12.75" hidden="false" customHeight="true" outlineLevel="0" collapsed="false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customFormat="false" ht="12.75" hidden="false" customHeight="true" outlineLevel="0" collapsed="false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customFormat="false" ht="12.75" hidden="false" customHeight="true" outlineLevel="0" collapsed="false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customFormat="false" ht="12.75" hidden="false" customHeight="true" outlineLevel="0" collapsed="false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customFormat="false" ht="12.75" hidden="false" customHeight="true" outlineLevel="0" collapsed="false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customFormat="false" ht="12.75" hidden="false" customHeight="true" outlineLevel="0" collapsed="false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customFormat="false" ht="12.75" hidden="false" customHeight="true" outlineLevel="0" collapsed="false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customFormat="false" ht="12.75" hidden="false" customHeight="true" outlineLevel="0" collapsed="false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customFormat="false" ht="12.75" hidden="false" customHeight="true" outlineLevel="0" collapsed="false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customFormat="false" ht="12.75" hidden="false" customHeight="true" outlineLevel="0" collapsed="false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customFormat="false" ht="12.75" hidden="false" customHeight="true" outlineLevel="0" collapsed="false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customFormat="false" ht="12.75" hidden="false" customHeight="true" outlineLevel="0" collapsed="false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customFormat="false" ht="12.75" hidden="false" customHeight="true" outlineLevel="0" collapsed="false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customFormat="false" ht="12.75" hidden="false" customHeight="true" outlineLevel="0" collapsed="false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customFormat="false" ht="12.75" hidden="false" customHeight="true" outlineLevel="0" collapsed="false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customFormat="false" ht="12.75" hidden="false" customHeight="true" outlineLevel="0" collapsed="false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customFormat="false" ht="12.75" hidden="false" customHeight="true" outlineLevel="0" collapsed="false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customFormat="false" ht="12.75" hidden="false" customHeight="true" outlineLevel="0" collapsed="false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customFormat="false" ht="12.75" hidden="false" customHeight="true" outlineLevel="0" collapsed="false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customFormat="false" ht="12.75" hidden="false" customHeight="true" outlineLevel="0" collapsed="false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customFormat="false" ht="12.75" hidden="false" customHeight="true" outlineLevel="0" collapsed="false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customFormat="false" ht="12.75" hidden="false" customHeight="true" outlineLevel="0" collapsed="false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customFormat="false" ht="12.75" hidden="false" customHeight="true" outlineLevel="0" collapsed="false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customFormat="false" ht="12.75" hidden="false" customHeight="true" outlineLevel="0" collapsed="false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customFormat="false" ht="12.75" hidden="false" customHeight="true" outlineLevel="0" collapsed="false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customFormat="false" ht="12.75" hidden="false" customHeight="true" outlineLevel="0" collapsed="false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customFormat="false" ht="12.75" hidden="false" customHeight="true" outlineLevel="0" collapsed="false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customFormat="false" ht="12.75" hidden="false" customHeight="true" outlineLevel="0" collapsed="false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customFormat="false" ht="12.75" hidden="false" customHeight="true" outlineLevel="0" collapsed="false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customFormat="false" ht="12.75" hidden="false" customHeight="true" outlineLevel="0" collapsed="false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customFormat="false" ht="12.75" hidden="false" customHeight="true" outlineLevel="0" collapsed="false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customFormat="false" ht="12.75" hidden="false" customHeight="true" outlineLevel="0" collapsed="false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customFormat="false" ht="12.75" hidden="false" customHeight="true" outlineLevel="0" collapsed="false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customFormat="false" ht="12.75" hidden="false" customHeight="true" outlineLevel="0" collapsed="false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customFormat="false" ht="12.75" hidden="false" customHeight="true" outlineLevel="0" collapsed="false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customFormat="false" ht="12.75" hidden="false" customHeight="true" outlineLevel="0" collapsed="false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customFormat="false" ht="12.75" hidden="false" customHeight="true" outlineLevel="0" collapsed="false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customFormat="false" ht="12.75" hidden="false" customHeight="true" outlineLevel="0" collapsed="false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customFormat="false" ht="12.75" hidden="false" customHeight="true" outlineLevel="0" collapsed="false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customFormat="false" ht="12.75" hidden="false" customHeight="true" outlineLevel="0" collapsed="false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customFormat="false" ht="12.75" hidden="false" customHeight="true" outlineLevel="0" collapsed="false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customFormat="false" ht="12.75" hidden="false" customHeight="true" outlineLevel="0" collapsed="false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customFormat="false" ht="12.75" hidden="false" customHeight="true" outlineLevel="0" collapsed="false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customFormat="false" ht="12.75" hidden="false" customHeight="true" outlineLevel="0" collapsed="false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customFormat="false" ht="12.75" hidden="false" customHeight="true" outlineLevel="0" collapsed="false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customFormat="false" ht="12.75" hidden="false" customHeight="true" outlineLevel="0" collapsed="false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customFormat="false" ht="12.75" hidden="false" customHeight="true" outlineLevel="0" collapsed="false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customFormat="false" ht="12.75" hidden="false" customHeight="true" outlineLevel="0" collapsed="false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customFormat="false" ht="12.75" hidden="false" customHeight="true" outlineLevel="0" collapsed="false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customFormat="false" ht="12.75" hidden="false" customHeight="true" outlineLevel="0" collapsed="false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customFormat="false" ht="12.75" hidden="false" customHeight="true" outlineLevel="0" collapsed="false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customFormat="false" ht="12.75" hidden="false" customHeight="true" outlineLevel="0" collapsed="false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customFormat="false" ht="12.75" hidden="false" customHeight="true" outlineLevel="0" collapsed="false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customFormat="false" ht="12.75" hidden="false" customHeight="true" outlineLevel="0" collapsed="false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customFormat="false" ht="12.75" hidden="false" customHeight="true" outlineLevel="0" collapsed="false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customFormat="false" ht="12.75" hidden="false" customHeight="true" outlineLevel="0" collapsed="false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customFormat="false" ht="12.75" hidden="false" customHeight="true" outlineLevel="0" collapsed="false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customFormat="false" ht="12.75" hidden="false" customHeight="true" outlineLevel="0" collapsed="false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customFormat="false" ht="12.75" hidden="false" customHeight="true" outlineLevel="0" collapsed="false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customFormat="false" ht="12.75" hidden="false" customHeight="true" outlineLevel="0" collapsed="false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customFormat="false" ht="12.75" hidden="false" customHeight="true" outlineLevel="0" collapsed="false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customFormat="false" ht="12.75" hidden="false" customHeight="true" outlineLevel="0" collapsed="false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customFormat="false" ht="12.75" hidden="false" customHeight="true" outlineLevel="0" collapsed="false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customFormat="false" ht="12.75" hidden="false" customHeight="true" outlineLevel="0" collapsed="false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customFormat="false" ht="12.75" hidden="false" customHeight="true" outlineLevel="0" collapsed="false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customFormat="false" ht="12.75" hidden="false" customHeight="true" outlineLevel="0" collapsed="false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customFormat="false" ht="12.75" hidden="false" customHeight="true" outlineLevel="0" collapsed="false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customFormat="false" ht="12.75" hidden="false" customHeight="true" outlineLevel="0" collapsed="false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customFormat="false" ht="12.75" hidden="false" customHeight="true" outlineLevel="0" collapsed="false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customFormat="false" ht="12.75" hidden="false" customHeight="true" outlineLevel="0" collapsed="false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customFormat="false" ht="12.75" hidden="false" customHeight="true" outlineLevel="0" collapsed="false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customFormat="false" ht="12.75" hidden="false" customHeight="true" outlineLevel="0" collapsed="false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customFormat="false" ht="12.75" hidden="false" customHeight="true" outlineLevel="0" collapsed="false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customFormat="false" ht="12.75" hidden="false" customHeight="true" outlineLevel="0" collapsed="false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customFormat="false" ht="12.75" hidden="false" customHeight="true" outlineLevel="0" collapsed="false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customFormat="false" ht="12.75" hidden="false" customHeight="true" outlineLevel="0" collapsed="false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customFormat="false" ht="12.75" hidden="false" customHeight="true" outlineLevel="0" collapsed="false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customFormat="false" ht="12.75" hidden="false" customHeight="true" outlineLevel="0" collapsed="false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customFormat="false" ht="12.75" hidden="false" customHeight="true" outlineLevel="0" collapsed="false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customFormat="false" ht="12.75" hidden="false" customHeight="true" outlineLevel="0" collapsed="false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customFormat="false" ht="12.75" hidden="false" customHeight="true" outlineLevel="0" collapsed="false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customFormat="false" ht="12.75" hidden="false" customHeight="true" outlineLevel="0" collapsed="false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customFormat="false" ht="12.75" hidden="false" customHeight="true" outlineLevel="0" collapsed="false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customFormat="false" ht="12.75" hidden="false" customHeight="true" outlineLevel="0" collapsed="false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customFormat="false" ht="12.75" hidden="false" customHeight="true" outlineLevel="0" collapsed="false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customFormat="false" ht="12.75" hidden="false" customHeight="true" outlineLevel="0" collapsed="false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customFormat="false" ht="12.75" hidden="false" customHeight="true" outlineLevel="0" collapsed="false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customFormat="false" ht="12.75" hidden="false" customHeight="true" outlineLevel="0" collapsed="false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customFormat="false" ht="12.75" hidden="false" customHeight="true" outlineLevel="0" collapsed="false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customFormat="false" ht="12.75" hidden="false" customHeight="true" outlineLevel="0" collapsed="false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customFormat="false" ht="12.75" hidden="false" customHeight="true" outlineLevel="0" collapsed="false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customFormat="false" ht="12.75" hidden="false" customHeight="true" outlineLevel="0" collapsed="false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customFormat="false" ht="12.75" hidden="false" customHeight="true" outlineLevel="0" collapsed="false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customFormat="false" ht="12.75" hidden="false" customHeight="true" outlineLevel="0" collapsed="false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customFormat="false" ht="12.75" hidden="false" customHeight="true" outlineLevel="0" collapsed="false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customFormat="false" ht="12.75" hidden="false" customHeight="true" outlineLevel="0" collapsed="false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customFormat="false" ht="12.75" hidden="false" customHeight="true" outlineLevel="0" collapsed="false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customFormat="false" ht="12.75" hidden="false" customHeight="true" outlineLevel="0" collapsed="false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customFormat="false" ht="12.75" hidden="false" customHeight="true" outlineLevel="0" collapsed="false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customFormat="false" ht="12.75" hidden="false" customHeight="true" outlineLevel="0" collapsed="false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customFormat="false" ht="12.75" hidden="false" customHeight="true" outlineLevel="0" collapsed="false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customFormat="false" ht="12.75" hidden="false" customHeight="true" outlineLevel="0" collapsed="false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customFormat="false" ht="12.75" hidden="false" customHeight="true" outlineLevel="0" collapsed="false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customFormat="false" ht="12.75" hidden="false" customHeight="true" outlineLevel="0" collapsed="false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customFormat="false" ht="12.75" hidden="false" customHeight="true" outlineLevel="0" collapsed="false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customFormat="false" ht="12.75" hidden="false" customHeight="true" outlineLevel="0" collapsed="false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customFormat="false" ht="12.75" hidden="false" customHeight="true" outlineLevel="0" collapsed="false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customFormat="false" ht="12.75" hidden="false" customHeight="true" outlineLevel="0" collapsed="false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customFormat="false" ht="12.75" hidden="false" customHeight="true" outlineLevel="0" collapsed="false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customFormat="false" ht="12.75" hidden="false" customHeight="true" outlineLevel="0" collapsed="false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customFormat="false" ht="12.75" hidden="false" customHeight="true" outlineLevel="0" collapsed="false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customFormat="false" ht="12.75" hidden="false" customHeight="true" outlineLevel="0" collapsed="false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customFormat="false" ht="12.75" hidden="false" customHeight="true" outlineLevel="0" collapsed="false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customFormat="false" ht="12.75" hidden="false" customHeight="true" outlineLevel="0" collapsed="false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customFormat="false" ht="12.75" hidden="false" customHeight="true" outlineLevel="0" collapsed="false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customFormat="false" ht="12.75" hidden="false" customHeight="true" outlineLevel="0" collapsed="false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customFormat="false" ht="12.75" hidden="false" customHeight="true" outlineLevel="0" collapsed="false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customFormat="false" ht="12.75" hidden="false" customHeight="true" outlineLevel="0" collapsed="false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customFormat="false" ht="12.75" hidden="false" customHeight="true" outlineLevel="0" collapsed="false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customFormat="false" ht="12.75" hidden="false" customHeight="true" outlineLevel="0" collapsed="false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customFormat="false" ht="12.75" hidden="false" customHeight="true" outlineLevel="0" collapsed="false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customFormat="false" ht="12.75" hidden="false" customHeight="true" outlineLevel="0" collapsed="false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customFormat="false" ht="12.75" hidden="false" customHeight="true" outlineLevel="0" collapsed="false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customFormat="false" ht="12.75" hidden="false" customHeight="true" outlineLevel="0" collapsed="false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customFormat="false" ht="12.75" hidden="false" customHeight="true" outlineLevel="0" collapsed="false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customFormat="false" ht="12.75" hidden="false" customHeight="true" outlineLevel="0" collapsed="false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customFormat="false" ht="12.75" hidden="false" customHeight="true" outlineLevel="0" collapsed="false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customFormat="false" ht="12.75" hidden="false" customHeight="true" outlineLevel="0" collapsed="false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customFormat="false" ht="12.75" hidden="false" customHeight="true" outlineLevel="0" collapsed="false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customFormat="false" ht="12.75" hidden="false" customHeight="true" outlineLevel="0" collapsed="false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customFormat="false" ht="12.75" hidden="false" customHeight="true" outlineLevel="0" collapsed="false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customFormat="false" ht="12.75" hidden="false" customHeight="true" outlineLevel="0" collapsed="false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customFormat="false" ht="12.75" hidden="false" customHeight="true" outlineLevel="0" collapsed="false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customFormat="false" ht="12.75" hidden="false" customHeight="true" outlineLevel="0" collapsed="false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customFormat="false" ht="12.75" hidden="false" customHeight="true" outlineLevel="0" collapsed="false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customFormat="false" ht="12.75" hidden="false" customHeight="true" outlineLevel="0" collapsed="false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customFormat="false" ht="12.75" hidden="false" customHeight="true" outlineLevel="0" collapsed="false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customFormat="false" ht="12.75" hidden="false" customHeight="true" outlineLevel="0" collapsed="false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customFormat="false" ht="12.75" hidden="false" customHeight="true" outlineLevel="0" collapsed="false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customFormat="false" ht="12.75" hidden="false" customHeight="true" outlineLevel="0" collapsed="false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customFormat="false" ht="12.75" hidden="false" customHeight="true" outlineLevel="0" collapsed="false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customFormat="false" ht="12.75" hidden="false" customHeight="true" outlineLevel="0" collapsed="false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customFormat="false" ht="12.75" hidden="false" customHeight="true" outlineLevel="0" collapsed="false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customFormat="false" ht="12.75" hidden="false" customHeight="true" outlineLevel="0" collapsed="false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customFormat="false" ht="12.75" hidden="false" customHeight="true" outlineLevel="0" collapsed="false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customFormat="false" ht="12.75" hidden="false" customHeight="true" outlineLevel="0" collapsed="false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customFormat="false" ht="12.75" hidden="false" customHeight="true" outlineLevel="0" collapsed="false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customFormat="false" ht="12.75" hidden="false" customHeight="true" outlineLevel="0" collapsed="false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customFormat="false" ht="12.75" hidden="false" customHeight="true" outlineLevel="0" collapsed="false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customFormat="false" ht="12.75" hidden="false" customHeight="true" outlineLevel="0" collapsed="false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customFormat="false" ht="12.75" hidden="false" customHeight="true" outlineLevel="0" collapsed="false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customFormat="false" ht="12.75" hidden="false" customHeight="true" outlineLevel="0" collapsed="false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customFormat="false" ht="12.75" hidden="false" customHeight="true" outlineLevel="0" collapsed="false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customFormat="false" ht="12.75" hidden="false" customHeight="true" outlineLevel="0" collapsed="false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customFormat="false" ht="12.75" hidden="false" customHeight="true" outlineLevel="0" collapsed="false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customFormat="false" ht="12.75" hidden="false" customHeight="true" outlineLevel="0" collapsed="false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customFormat="false" ht="12.75" hidden="false" customHeight="true" outlineLevel="0" collapsed="false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customFormat="false" ht="12.75" hidden="false" customHeight="true" outlineLevel="0" collapsed="false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customFormat="false" ht="12.75" hidden="false" customHeight="true" outlineLevel="0" collapsed="false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customFormat="false" ht="12.75" hidden="false" customHeight="true" outlineLevel="0" collapsed="false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customFormat="false" ht="12.75" hidden="false" customHeight="true" outlineLevel="0" collapsed="false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customFormat="false" ht="12.75" hidden="false" customHeight="true" outlineLevel="0" collapsed="false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customFormat="false" ht="12.75" hidden="false" customHeight="true" outlineLevel="0" collapsed="false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customFormat="false" ht="12.75" hidden="false" customHeight="true" outlineLevel="0" collapsed="false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customFormat="false" ht="12.75" hidden="false" customHeight="true" outlineLevel="0" collapsed="false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customFormat="false" ht="12.75" hidden="false" customHeight="true" outlineLevel="0" collapsed="false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customFormat="false" ht="12.75" hidden="false" customHeight="true" outlineLevel="0" collapsed="false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customFormat="false" ht="12.75" hidden="false" customHeight="true" outlineLevel="0" collapsed="false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customFormat="false" ht="12.75" hidden="false" customHeight="true" outlineLevel="0" collapsed="false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customFormat="false" ht="12.75" hidden="false" customHeight="true" outlineLevel="0" collapsed="false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customFormat="false" ht="12.75" hidden="false" customHeight="true" outlineLevel="0" collapsed="false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customFormat="false" ht="12.75" hidden="false" customHeight="true" outlineLevel="0" collapsed="false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customFormat="false" ht="12.75" hidden="false" customHeight="true" outlineLevel="0" collapsed="false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customFormat="false" ht="12.75" hidden="false" customHeight="true" outlineLevel="0" collapsed="false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customFormat="false" ht="12.75" hidden="false" customHeight="true" outlineLevel="0" collapsed="false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customFormat="false" ht="12.75" hidden="false" customHeight="true" outlineLevel="0" collapsed="false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customFormat="false" ht="12.75" hidden="false" customHeight="true" outlineLevel="0" collapsed="false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customFormat="false" ht="12.75" hidden="false" customHeight="true" outlineLevel="0" collapsed="false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customFormat="false" ht="12.75" hidden="false" customHeight="true" outlineLevel="0" collapsed="false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customFormat="false" ht="12.75" hidden="false" customHeight="true" outlineLevel="0" collapsed="false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customFormat="false" ht="12.75" hidden="false" customHeight="true" outlineLevel="0" collapsed="false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customFormat="false" ht="12.75" hidden="false" customHeight="true" outlineLevel="0" collapsed="false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customFormat="false" ht="12.75" hidden="false" customHeight="true" outlineLevel="0" collapsed="false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customFormat="false" ht="12.75" hidden="false" customHeight="true" outlineLevel="0" collapsed="false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customFormat="false" ht="12.75" hidden="false" customHeight="true" outlineLevel="0" collapsed="false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customFormat="false" ht="12.75" hidden="false" customHeight="true" outlineLevel="0" collapsed="false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customFormat="false" ht="12.75" hidden="false" customHeight="true" outlineLevel="0" collapsed="false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customFormat="false" ht="12.75" hidden="false" customHeight="true" outlineLevel="0" collapsed="false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customFormat="false" ht="12.75" hidden="false" customHeight="true" outlineLevel="0" collapsed="false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customFormat="false" ht="12.75" hidden="false" customHeight="true" outlineLevel="0" collapsed="false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customFormat="false" ht="12.75" hidden="false" customHeight="true" outlineLevel="0" collapsed="false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customFormat="false" ht="12.75" hidden="false" customHeight="true" outlineLevel="0" collapsed="false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customFormat="false" ht="12.75" hidden="false" customHeight="true" outlineLevel="0" collapsed="false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customFormat="false" ht="12.75" hidden="false" customHeight="true" outlineLevel="0" collapsed="false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customFormat="false" ht="12.75" hidden="false" customHeight="true" outlineLevel="0" collapsed="false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customFormat="false" ht="12.75" hidden="false" customHeight="true" outlineLevel="0" collapsed="false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customFormat="false" ht="12.75" hidden="false" customHeight="true" outlineLevel="0" collapsed="false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customFormat="false" ht="12.75" hidden="false" customHeight="true" outlineLevel="0" collapsed="false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customFormat="false" ht="12.75" hidden="false" customHeight="true" outlineLevel="0" collapsed="false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customFormat="false" ht="12.75" hidden="false" customHeight="true" outlineLevel="0" collapsed="false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customFormat="false" ht="12.75" hidden="false" customHeight="true" outlineLevel="0" collapsed="false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customFormat="false" ht="12.75" hidden="false" customHeight="true" outlineLevel="0" collapsed="false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customFormat="false" ht="12.75" hidden="false" customHeight="true" outlineLevel="0" collapsed="false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customFormat="false" ht="12.75" hidden="false" customHeight="true" outlineLevel="0" collapsed="false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customFormat="false" ht="12.75" hidden="false" customHeight="true" outlineLevel="0" collapsed="false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customFormat="false" ht="12.75" hidden="false" customHeight="true" outlineLevel="0" collapsed="false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customFormat="false" ht="12.75" hidden="false" customHeight="true" outlineLevel="0" collapsed="false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customFormat="false" ht="12.75" hidden="false" customHeight="true" outlineLevel="0" collapsed="false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customFormat="false" ht="12.75" hidden="false" customHeight="true" outlineLevel="0" collapsed="false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customFormat="false" ht="12.75" hidden="false" customHeight="true" outlineLevel="0" collapsed="false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customFormat="false" ht="12.75" hidden="false" customHeight="true" outlineLevel="0" collapsed="false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customFormat="false" ht="12.75" hidden="false" customHeight="true" outlineLevel="0" collapsed="false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customFormat="false" ht="12.75" hidden="false" customHeight="true" outlineLevel="0" collapsed="false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customFormat="false" ht="12.75" hidden="false" customHeight="true" outlineLevel="0" collapsed="false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customFormat="false" ht="12.75" hidden="false" customHeight="true" outlineLevel="0" collapsed="false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customFormat="false" ht="12.75" hidden="false" customHeight="true" outlineLevel="0" collapsed="false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customFormat="false" ht="12.75" hidden="false" customHeight="true" outlineLevel="0" collapsed="false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customFormat="false" ht="12.75" hidden="false" customHeight="true" outlineLevel="0" collapsed="false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customFormat="false" ht="12.75" hidden="false" customHeight="true" outlineLevel="0" collapsed="false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customFormat="false" ht="12.75" hidden="false" customHeight="true" outlineLevel="0" collapsed="false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customFormat="false" ht="12.75" hidden="false" customHeight="true" outlineLevel="0" collapsed="false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customFormat="false" ht="12.75" hidden="false" customHeight="true" outlineLevel="0" collapsed="false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customFormat="false" ht="12.75" hidden="false" customHeight="true" outlineLevel="0" collapsed="false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customFormat="false" ht="12.75" hidden="false" customHeight="true" outlineLevel="0" collapsed="false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customFormat="false" ht="12.75" hidden="false" customHeight="true" outlineLevel="0" collapsed="false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customFormat="false" ht="12.75" hidden="false" customHeight="true" outlineLevel="0" collapsed="false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customFormat="false" ht="12.75" hidden="false" customHeight="true" outlineLevel="0" collapsed="false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customFormat="false" ht="12.75" hidden="false" customHeight="true" outlineLevel="0" collapsed="false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customFormat="false" ht="12.75" hidden="false" customHeight="true" outlineLevel="0" collapsed="false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customFormat="false" ht="12.75" hidden="false" customHeight="true" outlineLevel="0" collapsed="false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customFormat="false" ht="12.75" hidden="false" customHeight="true" outlineLevel="0" collapsed="false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customFormat="false" ht="12.75" hidden="false" customHeight="true" outlineLevel="0" collapsed="false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customFormat="false" ht="12.75" hidden="false" customHeight="true" outlineLevel="0" collapsed="false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customFormat="false" ht="12.75" hidden="false" customHeight="true" outlineLevel="0" collapsed="false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customFormat="false" ht="12.75" hidden="false" customHeight="true" outlineLevel="0" collapsed="false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customFormat="false" ht="12.75" hidden="false" customHeight="true" outlineLevel="0" collapsed="false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customFormat="false" ht="12.75" hidden="false" customHeight="true" outlineLevel="0" collapsed="false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customFormat="false" ht="12.75" hidden="false" customHeight="true" outlineLevel="0" collapsed="false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customFormat="false" ht="12.75" hidden="false" customHeight="true" outlineLevel="0" collapsed="false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customFormat="false" ht="12.75" hidden="false" customHeight="true" outlineLevel="0" collapsed="false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customFormat="false" ht="12.75" hidden="false" customHeight="true" outlineLevel="0" collapsed="false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customFormat="false" ht="12.75" hidden="false" customHeight="true" outlineLevel="0" collapsed="false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customFormat="false" ht="12.75" hidden="false" customHeight="true" outlineLevel="0" collapsed="false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customFormat="false" ht="12.75" hidden="false" customHeight="true" outlineLevel="0" collapsed="false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customFormat="false" ht="12.75" hidden="false" customHeight="true" outlineLevel="0" collapsed="false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customFormat="false" ht="12.75" hidden="false" customHeight="true" outlineLevel="0" collapsed="false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customFormat="false" ht="12.75" hidden="false" customHeight="true" outlineLevel="0" collapsed="false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customFormat="false" ht="12.75" hidden="false" customHeight="true" outlineLevel="0" collapsed="false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customFormat="false" ht="12.75" hidden="false" customHeight="true" outlineLevel="0" collapsed="false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customFormat="false" ht="12.75" hidden="false" customHeight="true" outlineLevel="0" collapsed="false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customFormat="false" ht="12.75" hidden="false" customHeight="true" outlineLevel="0" collapsed="false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customFormat="false" ht="12.75" hidden="false" customHeight="true" outlineLevel="0" collapsed="false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customFormat="false" ht="12.75" hidden="false" customHeight="true" outlineLevel="0" collapsed="false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customFormat="false" ht="12.75" hidden="false" customHeight="true" outlineLevel="0" collapsed="false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customFormat="false" ht="12.75" hidden="false" customHeight="true" outlineLevel="0" collapsed="false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customFormat="false" ht="12.75" hidden="false" customHeight="true" outlineLevel="0" collapsed="false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customFormat="false" ht="12.75" hidden="false" customHeight="true" outlineLevel="0" collapsed="false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customFormat="false" ht="12.75" hidden="false" customHeight="true" outlineLevel="0" collapsed="false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customFormat="false" ht="12.75" hidden="false" customHeight="true" outlineLevel="0" collapsed="false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customFormat="false" ht="12.75" hidden="false" customHeight="true" outlineLevel="0" collapsed="false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customFormat="false" ht="12.75" hidden="false" customHeight="true" outlineLevel="0" collapsed="false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customFormat="false" ht="12.75" hidden="false" customHeight="true" outlineLevel="0" collapsed="false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customFormat="false" ht="12.75" hidden="false" customHeight="true" outlineLevel="0" collapsed="false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customFormat="false" ht="12.75" hidden="false" customHeight="true" outlineLevel="0" collapsed="false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customFormat="false" ht="12.75" hidden="false" customHeight="true" outlineLevel="0" collapsed="false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customFormat="false" ht="12.75" hidden="false" customHeight="true" outlineLevel="0" collapsed="false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customFormat="false" ht="12.75" hidden="false" customHeight="true" outlineLevel="0" collapsed="false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customFormat="false" ht="12.75" hidden="false" customHeight="true" outlineLevel="0" collapsed="false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customFormat="false" ht="12.75" hidden="false" customHeight="true" outlineLevel="0" collapsed="false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customFormat="false" ht="12.75" hidden="false" customHeight="true" outlineLevel="0" collapsed="false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customFormat="false" ht="12.75" hidden="false" customHeight="true" outlineLevel="0" collapsed="false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customFormat="false" ht="12.75" hidden="false" customHeight="true" outlineLevel="0" collapsed="false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customFormat="false" ht="12.75" hidden="false" customHeight="true" outlineLevel="0" collapsed="false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customFormat="false" ht="12.75" hidden="false" customHeight="true" outlineLevel="0" collapsed="false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customFormat="false" ht="12.75" hidden="false" customHeight="true" outlineLevel="0" collapsed="false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customFormat="false" ht="12.75" hidden="false" customHeight="true" outlineLevel="0" collapsed="false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customFormat="false" ht="12.75" hidden="false" customHeight="true" outlineLevel="0" collapsed="false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customFormat="false" ht="12.75" hidden="false" customHeight="true" outlineLevel="0" collapsed="false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customFormat="false" ht="12.75" hidden="false" customHeight="true" outlineLevel="0" collapsed="false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customFormat="false" ht="12.75" hidden="false" customHeight="true" outlineLevel="0" collapsed="false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customFormat="false" ht="12.75" hidden="false" customHeight="true" outlineLevel="0" collapsed="false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customFormat="false" ht="12.75" hidden="false" customHeight="true" outlineLevel="0" collapsed="false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customFormat="false" ht="12.75" hidden="false" customHeight="true" outlineLevel="0" collapsed="false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customFormat="false" ht="12.75" hidden="false" customHeight="true" outlineLevel="0" collapsed="false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customFormat="false" ht="12.75" hidden="false" customHeight="true" outlineLevel="0" collapsed="false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customFormat="false" ht="12.75" hidden="false" customHeight="true" outlineLevel="0" collapsed="false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customFormat="false" ht="12.75" hidden="false" customHeight="true" outlineLevel="0" collapsed="false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customFormat="false" ht="12.75" hidden="false" customHeight="true" outlineLevel="0" collapsed="false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customFormat="false" ht="12.75" hidden="false" customHeight="true" outlineLevel="0" collapsed="false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customFormat="false" ht="12.75" hidden="false" customHeight="true" outlineLevel="0" collapsed="false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customFormat="false" ht="12.75" hidden="false" customHeight="true" outlineLevel="0" collapsed="false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customFormat="false" ht="12.75" hidden="false" customHeight="true" outlineLevel="0" collapsed="false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customFormat="false" ht="12.75" hidden="false" customHeight="true" outlineLevel="0" collapsed="false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customFormat="false" ht="12.75" hidden="false" customHeight="true" outlineLevel="0" collapsed="false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customFormat="false" ht="12.75" hidden="false" customHeight="true" outlineLevel="0" collapsed="false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customFormat="false" ht="12.75" hidden="false" customHeight="true" outlineLevel="0" collapsed="false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customFormat="false" ht="12.75" hidden="false" customHeight="true" outlineLevel="0" collapsed="false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customFormat="false" ht="12.75" hidden="false" customHeight="true" outlineLevel="0" collapsed="false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customFormat="false" ht="12.75" hidden="false" customHeight="true" outlineLevel="0" collapsed="false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customFormat="false" ht="12.75" hidden="false" customHeight="true" outlineLevel="0" collapsed="false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customFormat="false" ht="12.75" hidden="false" customHeight="true" outlineLevel="0" collapsed="false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customFormat="false" ht="12.75" hidden="false" customHeight="true" outlineLevel="0" collapsed="false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customFormat="false" ht="12.75" hidden="false" customHeight="true" outlineLevel="0" collapsed="false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customFormat="false" ht="12.75" hidden="false" customHeight="true" outlineLevel="0" collapsed="false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customFormat="false" ht="12.75" hidden="false" customHeight="true" outlineLevel="0" collapsed="false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customFormat="false" ht="12.75" hidden="false" customHeight="true" outlineLevel="0" collapsed="false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customFormat="false" ht="12.75" hidden="false" customHeight="true" outlineLevel="0" collapsed="false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customFormat="false" ht="12.75" hidden="false" customHeight="true" outlineLevel="0" collapsed="false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customFormat="false" ht="12.75" hidden="false" customHeight="true" outlineLevel="0" collapsed="false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customFormat="false" ht="12.75" hidden="false" customHeight="true" outlineLevel="0" collapsed="false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customFormat="false" ht="12.75" hidden="false" customHeight="true" outlineLevel="0" collapsed="false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customFormat="false" ht="12.75" hidden="false" customHeight="true" outlineLevel="0" collapsed="false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customFormat="false" ht="12.75" hidden="false" customHeight="true" outlineLevel="0" collapsed="false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customFormat="false" ht="12.75" hidden="false" customHeight="true" outlineLevel="0" collapsed="false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customFormat="false" ht="12.75" hidden="false" customHeight="true" outlineLevel="0" collapsed="false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customFormat="false" ht="12.75" hidden="false" customHeight="true" outlineLevel="0" collapsed="false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customFormat="false" ht="12.75" hidden="false" customHeight="true" outlineLevel="0" collapsed="false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customFormat="false" ht="12.75" hidden="false" customHeight="true" outlineLevel="0" collapsed="false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customFormat="false" ht="12.75" hidden="false" customHeight="true" outlineLevel="0" collapsed="false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customFormat="false" ht="12.75" hidden="false" customHeight="true" outlineLevel="0" collapsed="false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customFormat="false" ht="12.75" hidden="false" customHeight="true" outlineLevel="0" collapsed="false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customFormat="false" ht="12.75" hidden="false" customHeight="true" outlineLevel="0" collapsed="false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customFormat="false" ht="12.75" hidden="false" customHeight="true" outlineLevel="0" collapsed="false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customFormat="false" ht="12.75" hidden="false" customHeight="true" outlineLevel="0" collapsed="false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customFormat="false" ht="12.75" hidden="false" customHeight="true" outlineLevel="0" collapsed="false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customFormat="false" ht="12.75" hidden="false" customHeight="true" outlineLevel="0" collapsed="false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customFormat="false" ht="12.75" hidden="false" customHeight="true" outlineLevel="0" collapsed="false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customFormat="false" ht="12.75" hidden="false" customHeight="true" outlineLevel="0" collapsed="false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customFormat="false" ht="12.75" hidden="false" customHeight="true" outlineLevel="0" collapsed="false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customFormat="false" ht="12.75" hidden="false" customHeight="true" outlineLevel="0" collapsed="false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customFormat="false" ht="12.75" hidden="false" customHeight="true" outlineLevel="0" collapsed="false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customFormat="false" ht="12.75" hidden="false" customHeight="true" outlineLevel="0" collapsed="false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customFormat="false" ht="12.75" hidden="false" customHeight="true" outlineLevel="0" collapsed="false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customFormat="false" ht="12.75" hidden="false" customHeight="true" outlineLevel="0" collapsed="false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customFormat="false" ht="12.75" hidden="false" customHeight="true" outlineLevel="0" collapsed="false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customFormat="false" ht="12.75" hidden="false" customHeight="true" outlineLevel="0" collapsed="false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customFormat="false" ht="12.75" hidden="false" customHeight="true" outlineLevel="0" collapsed="false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customFormat="false" ht="12.75" hidden="false" customHeight="true" outlineLevel="0" collapsed="false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customFormat="false" ht="12.75" hidden="false" customHeight="true" outlineLevel="0" collapsed="false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customFormat="false" ht="12.75" hidden="false" customHeight="true" outlineLevel="0" collapsed="false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customFormat="false" ht="12.75" hidden="false" customHeight="true" outlineLevel="0" collapsed="false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customFormat="false" ht="12.75" hidden="false" customHeight="true" outlineLevel="0" collapsed="false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customFormat="false" ht="12.75" hidden="false" customHeight="true" outlineLevel="0" collapsed="false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customFormat="false" ht="12.75" hidden="false" customHeight="true" outlineLevel="0" collapsed="false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customFormat="false" ht="12.75" hidden="false" customHeight="true" outlineLevel="0" collapsed="false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customFormat="false" ht="12.75" hidden="false" customHeight="true" outlineLevel="0" collapsed="false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customFormat="false" ht="12.75" hidden="false" customHeight="true" outlineLevel="0" collapsed="false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customFormat="false" ht="12.75" hidden="false" customHeight="true" outlineLevel="0" collapsed="false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customFormat="false" ht="12.75" hidden="false" customHeight="true" outlineLevel="0" collapsed="false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customFormat="false" ht="12.75" hidden="false" customHeight="true" outlineLevel="0" collapsed="false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customFormat="false" ht="12.75" hidden="false" customHeight="true" outlineLevel="0" collapsed="false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customFormat="false" ht="12.75" hidden="false" customHeight="true" outlineLevel="0" collapsed="false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customFormat="false" ht="12.75" hidden="false" customHeight="true" outlineLevel="0" collapsed="false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customFormat="false" ht="12.75" hidden="false" customHeight="true" outlineLevel="0" collapsed="false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customFormat="false" ht="12.75" hidden="false" customHeight="true" outlineLevel="0" collapsed="false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customFormat="false" ht="12.75" hidden="false" customHeight="true" outlineLevel="0" collapsed="false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customFormat="false" ht="12.75" hidden="false" customHeight="true" outlineLevel="0" collapsed="false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customFormat="false" ht="12.75" hidden="false" customHeight="true" outlineLevel="0" collapsed="false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customFormat="false" ht="12.75" hidden="false" customHeight="true" outlineLevel="0" collapsed="false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customFormat="false" ht="12.75" hidden="false" customHeight="true" outlineLevel="0" collapsed="false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customFormat="false" ht="12.75" hidden="false" customHeight="true" outlineLevel="0" collapsed="false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customFormat="false" ht="12.75" hidden="false" customHeight="true" outlineLevel="0" collapsed="false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customFormat="false" ht="12.75" hidden="false" customHeight="true" outlineLevel="0" collapsed="false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customFormat="false" ht="12.75" hidden="false" customHeight="true" outlineLevel="0" collapsed="false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customFormat="false" ht="12.75" hidden="false" customHeight="true" outlineLevel="0" collapsed="false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customFormat="false" ht="12.75" hidden="false" customHeight="true" outlineLevel="0" collapsed="false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customFormat="false" ht="12.75" hidden="false" customHeight="true" outlineLevel="0" collapsed="false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customFormat="false" ht="12.75" hidden="false" customHeight="true" outlineLevel="0" collapsed="false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customFormat="false" ht="12.75" hidden="false" customHeight="true" outlineLevel="0" collapsed="false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customFormat="false" ht="12.75" hidden="false" customHeight="true" outlineLevel="0" collapsed="false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customFormat="false" ht="12.75" hidden="false" customHeight="true" outlineLevel="0" collapsed="false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customFormat="false" ht="12.75" hidden="false" customHeight="true" outlineLevel="0" collapsed="false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customFormat="false" ht="12.75" hidden="false" customHeight="true" outlineLevel="0" collapsed="false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customFormat="false" ht="12.75" hidden="false" customHeight="true" outlineLevel="0" collapsed="false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customFormat="false" ht="12.75" hidden="false" customHeight="true" outlineLevel="0" collapsed="false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customFormat="false" ht="12.75" hidden="false" customHeight="true" outlineLevel="0" collapsed="false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customFormat="false" ht="12.75" hidden="false" customHeight="true" outlineLevel="0" collapsed="false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customFormat="false" ht="12.75" hidden="false" customHeight="true" outlineLevel="0" collapsed="false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customFormat="false" ht="12.75" hidden="false" customHeight="true" outlineLevel="0" collapsed="false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customFormat="false" ht="12.75" hidden="false" customHeight="true" outlineLevel="0" collapsed="false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customFormat="false" ht="12.75" hidden="false" customHeight="true" outlineLevel="0" collapsed="false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customFormat="false" ht="12.75" hidden="false" customHeight="true" outlineLevel="0" collapsed="false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customFormat="false" ht="12.75" hidden="false" customHeight="true" outlineLevel="0" collapsed="false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customFormat="false" ht="12.75" hidden="false" customHeight="true" outlineLevel="0" collapsed="false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customFormat="false" ht="12.75" hidden="false" customHeight="true" outlineLevel="0" collapsed="false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customFormat="false" ht="12.75" hidden="false" customHeight="true" outlineLevel="0" collapsed="false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customFormat="false" ht="12.75" hidden="false" customHeight="true" outlineLevel="0" collapsed="false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customFormat="false" ht="12.75" hidden="false" customHeight="true" outlineLevel="0" collapsed="false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customFormat="false" ht="12.75" hidden="false" customHeight="true" outlineLevel="0" collapsed="false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customFormat="false" ht="12.75" hidden="false" customHeight="true" outlineLevel="0" collapsed="false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customFormat="false" ht="12.75" hidden="false" customHeight="true" outlineLevel="0" collapsed="false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customFormat="false" ht="12.75" hidden="false" customHeight="true" outlineLevel="0" collapsed="false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customFormat="false" ht="12.75" hidden="false" customHeight="true" outlineLevel="0" collapsed="false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customFormat="false" ht="12.75" hidden="false" customHeight="true" outlineLevel="0" collapsed="false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customFormat="false" ht="12.75" hidden="false" customHeight="true" outlineLevel="0" collapsed="false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customFormat="false" ht="12.75" hidden="false" customHeight="true" outlineLevel="0" collapsed="false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customFormat="false" ht="12.75" hidden="false" customHeight="true" outlineLevel="0" collapsed="false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customFormat="false" ht="12.75" hidden="false" customHeight="true" outlineLevel="0" collapsed="false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customFormat="false" ht="12.75" hidden="false" customHeight="true" outlineLevel="0" collapsed="false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customFormat="false" ht="12.75" hidden="false" customHeight="true" outlineLevel="0" collapsed="false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customFormat="false" ht="12.75" hidden="false" customHeight="true" outlineLevel="0" collapsed="false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customFormat="false" ht="12.75" hidden="false" customHeight="true" outlineLevel="0" collapsed="false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customFormat="false" ht="12.75" hidden="false" customHeight="true" outlineLevel="0" collapsed="false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customFormat="false" ht="12.75" hidden="false" customHeight="true" outlineLevel="0" collapsed="false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customFormat="false" ht="12.75" hidden="false" customHeight="true" outlineLevel="0" collapsed="false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customFormat="false" ht="12.75" hidden="false" customHeight="true" outlineLevel="0" collapsed="false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customFormat="false" ht="12.75" hidden="false" customHeight="true" outlineLevel="0" collapsed="false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customFormat="false" ht="12.75" hidden="false" customHeight="true" outlineLevel="0" collapsed="false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customFormat="false" ht="12.75" hidden="false" customHeight="true" outlineLevel="0" collapsed="false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customFormat="false" ht="12.75" hidden="false" customHeight="true" outlineLevel="0" collapsed="false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customFormat="false" ht="12.75" hidden="false" customHeight="true" outlineLevel="0" collapsed="false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customFormat="false" ht="12.75" hidden="false" customHeight="true" outlineLevel="0" collapsed="false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customFormat="false" ht="12.75" hidden="false" customHeight="true" outlineLevel="0" collapsed="false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customFormat="false" ht="12.75" hidden="false" customHeight="true" outlineLevel="0" collapsed="false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customFormat="false" ht="12.75" hidden="false" customHeight="true" outlineLevel="0" collapsed="false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customFormat="false" ht="12.75" hidden="false" customHeight="true" outlineLevel="0" collapsed="false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customFormat="false" ht="12.75" hidden="false" customHeight="true" outlineLevel="0" collapsed="false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customFormat="false" ht="12.75" hidden="false" customHeight="true" outlineLevel="0" collapsed="false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customFormat="false" ht="12.75" hidden="false" customHeight="true" outlineLevel="0" collapsed="false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customFormat="false" ht="12.75" hidden="false" customHeight="true" outlineLevel="0" collapsed="false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customFormat="false" ht="12.75" hidden="false" customHeight="true" outlineLevel="0" collapsed="false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customFormat="false" ht="12.75" hidden="false" customHeight="true" outlineLevel="0" collapsed="false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customFormat="false" ht="12.75" hidden="false" customHeight="true" outlineLevel="0" collapsed="false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customFormat="false" ht="12.75" hidden="false" customHeight="true" outlineLevel="0" collapsed="false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customFormat="false" ht="12.75" hidden="false" customHeight="true" outlineLevel="0" collapsed="false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customFormat="false" ht="12.75" hidden="false" customHeight="true" outlineLevel="0" collapsed="false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customFormat="false" ht="12.75" hidden="false" customHeight="true" outlineLevel="0" collapsed="false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customFormat="false" ht="12.75" hidden="false" customHeight="true" outlineLevel="0" collapsed="false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customFormat="false" ht="12.75" hidden="false" customHeight="true" outlineLevel="0" collapsed="false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customFormat="false" ht="12.75" hidden="false" customHeight="true" outlineLevel="0" collapsed="false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customFormat="false" ht="12.75" hidden="false" customHeight="true" outlineLevel="0" collapsed="false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customFormat="false" ht="12.75" hidden="false" customHeight="true" outlineLevel="0" collapsed="false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customFormat="false" ht="12.75" hidden="false" customHeight="true" outlineLevel="0" collapsed="false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customFormat="false" ht="12.75" hidden="false" customHeight="true" outlineLevel="0" collapsed="false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customFormat="false" ht="12.75" hidden="false" customHeight="true" outlineLevel="0" collapsed="false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customFormat="false" ht="12.75" hidden="false" customHeight="true" outlineLevel="0" collapsed="false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customFormat="false" ht="12.75" hidden="false" customHeight="true" outlineLevel="0" collapsed="false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customFormat="false" ht="12.75" hidden="false" customHeight="true" outlineLevel="0" collapsed="false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customFormat="false" ht="12.75" hidden="false" customHeight="true" outlineLevel="0" collapsed="false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customFormat="false" ht="12.75" hidden="false" customHeight="true" outlineLevel="0" collapsed="false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customFormat="false" ht="12.75" hidden="false" customHeight="true" outlineLevel="0" collapsed="false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customFormat="false" ht="12.75" hidden="false" customHeight="true" outlineLevel="0" collapsed="false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customFormat="false" ht="12.75" hidden="false" customHeight="true" outlineLevel="0" collapsed="false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customFormat="false" ht="12.75" hidden="false" customHeight="true" outlineLevel="0" collapsed="false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customFormat="false" ht="12.75" hidden="false" customHeight="true" outlineLevel="0" collapsed="false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customFormat="false" ht="12.75" hidden="false" customHeight="true" outlineLevel="0" collapsed="false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customFormat="false" ht="12.75" hidden="false" customHeight="true" outlineLevel="0" collapsed="false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customFormat="false" ht="12.75" hidden="false" customHeight="true" outlineLevel="0" collapsed="false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customFormat="false" ht="12.75" hidden="false" customHeight="true" outlineLevel="0" collapsed="false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customFormat="false" ht="12.75" hidden="false" customHeight="true" outlineLevel="0" collapsed="false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customFormat="false" ht="12.75" hidden="false" customHeight="true" outlineLevel="0" collapsed="false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customFormat="false" ht="12.75" hidden="false" customHeight="true" outlineLevel="0" collapsed="false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customFormat="false" ht="12.75" hidden="false" customHeight="true" outlineLevel="0" collapsed="false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customFormat="false" ht="12.75" hidden="false" customHeight="true" outlineLevel="0" collapsed="false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customFormat="false" ht="12.75" hidden="false" customHeight="true" outlineLevel="0" collapsed="false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customFormat="false" ht="12.75" hidden="false" customHeight="true" outlineLevel="0" collapsed="false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customFormat="false" ht="12.75" hidden="false" customHeight="true" outlineLevel="0" collapsed="false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customFormat="false" ht="12.75" hidden="false" customHeight="true" outlineLevel="0" collapsed="false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customFormat="false" ht="12.75" hidden="false" customHeight="true" outlineLevel="0" collapsed="false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customFormat="false" ht="12.75" hidden="false" customHeight="true" outlineLevel="0" collapsed="false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customFormat="false" ht="12.75" hidden="false" customHeight="true" outlineLevel="0" collapsed="false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customFormat="false" ht="12.75" hidden="false" customHeight="true" outlineLevel="0" collapsed="false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customFormat="false" ht="12.75" hidden="false" customHeight="true" outlineLevel="0" collapsed="false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customFormat="false" ht="12.75" hidden="false" customHeight="true" outlineLevel="0" collapsed="false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customFormat="false" ht="12.75" hidden="false" customHeight="true" outlineLevel="0" collapsed="false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customFormat="false" ht="12.75" hidden="false" customHeight="true" outlineLevel="0" collapsed="false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customFormat="false" ht="12.75" hidden="false" customHeight="true" outlineLevel="0" collapsed="false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customFormat="false" ht="12.75" hidden="false" customHeight="true" outlineLevel="0" collapsed="false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customFormat="false" ht="12.75" hidden="false" customHeight="true" outlineLevel="0" collapsed="false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customFormat="false" ht="12.75" hidden="false" customHeight="true" outlineLevel="0" collapsed="false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customFormat="false" ht="12.75" hidden="false" customHeight="true" outlineLevel="0" collapsed="false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customFormat="false" ht="12.75" hidden="false" customHeight="true" outlineLevel="0" collapsed="false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customFormat="false" ht="12.75" hidden="false" customHeight="true" outlineLevel="0" collapsed="false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customFormat="false" ht="12.75" hidden="false" customHeight="true" outlineLevel="0" collapsed="false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customFormat="false" ht="12.75" hidden="false" customHeight="true" outlineLevel="0" collapsed="false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customFormat="false" ht="12.75" hidden="false" customHeight="true" outlineLevel="0" collapsed="false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customFormat="false" ht="12.75" hidden="false" customHeight="true" outlineLevel="0" collapsed="false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customFormat="false" ht="12.75" hidden="false" customHeight="true" outlineLevel="0" collapsed="false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customFormat="false" ht="12.75" hidden="false" customHeight="true" outlineLevel="0" collapsed="false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customFormat="false" ht="12.75" hidden="false" customHeight="true" outlineLevel="0" collapsed="false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customFormat="false" ht="12.75" hidden="false" customHeight="true" outlineLevel="0" collapsed="false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customFormat="false" ht="12.75" hidden="false" customHeight="true" outlineLevel="0" collapsed="false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customFormat="false" ht="12.75" hidden="false" customHeight="true" outlineLevel="0" collapsed="false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customFormat="false" ht="12.75" hidden="false" customHeight="true" outlineLevel="0" collapsed="false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customFormat="false" ht="12.75" hidden="false" customHeight="true" outlineLevel="0" collapsed="false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customFormat="false" ht="12.75" hidden="false" customHeight="true" outlineLevel="0" collapsed="false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customFormat="false" ht="12.75" hidden="false" customHeight="true" outlineLevel="0" collapsed="false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customFormat="false" ht="12.75" hidden="false" customHeight="true" outlineLevel="0" collapsed="false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customFormat="false" ht="12.75" hidden="false" customHeight="true" outlineLevel="0" collapsed="false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customFormat="false" ht="12.75" hidden="false" customHeight="true" outlineLevel="0" collapsed="false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customFormat="false" ht="12.75" hidden="false" customHeight="true" outlineLevel="0" collapsed="false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customFormat="false" ht="12.75" hidden="false" customHeight="true" outlineLevel="0" collapsed="false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customFormat="false" ht="12.75" hidden="false" customHeight="true" outlineLevel="0" collapsed="false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customFormat="false" ht="12.75" hidden="false" customHeight="true" outlineLevel="0" collapsed="false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customFormat="false" ht="12.75" hidden="false" customHeight="true" outlineLevel="0" collapsed="false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customFormat="false" ht="12.75" hidden="false" customHeight="true" outlineLevel="0" collapsed="false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customFormat="false" ht="12.75" hidden="false" customHeight="true" outlineLevel="0" collapsed="false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customFormat="false" ht="12.75" hidden="false" customHeight="true" outlineLevel="0" collapsed="false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customFormat="false" ht="12.75" hidden="false" customHeight="true" outlineLevel="0" collapsed="false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customFormat="false" ht="12.75" hidden="false" customHeight="true" outlineLevel="0" collapsed="false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customFormat="false" ht="12.75" hidden="false" customHeight="true" outlineLevel="0" collapsed="false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customFormat="false" ht="12.75" hidden="false" customHeight="true" outlineLevel="0" collapsed="false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customFormat="false" ht="12.75" hidden="false" customHeight="true" outlineLevel="0" collapsed="false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customFormat="false" ht="12.75" hidden="false" customHeight="true" outlineLevel="0" collapsed="false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customFormat="false" ht="12.75" hidden="false" customHeight="true" outlineLevel="0" collapsed="false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customFormat="false" ht="12.75" hidden="false" customHeight="true" outlineLevel="0" collapsed="false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customFormat="false" ht="12.75" hidden="false" customHeight="true" outlineLevel="0" collapsed="false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customFormat="false" ht="12.75" hidden="false" customHeight="true" outlineLevel="0" collapsed="false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customFormat="false" ht="12.75" hidden="false" customHeight="true" outlineLevel="0" collapsed="false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customFormat="false" ht="12.75" hidden="false" customHeight="true" outlineLevel="0" collapsed="false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customFormat="false" ht="12.75" hidden="false" customHeight="true" outlineLevel="0" collapsed="false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customFormat="false" ht="12.75" hidden="false" customHeight="true" outlineLevel="0" collapsed="false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customFormat="false" ht="12.75" hidden="false" customHeight="true" outlineLevel="0" collapsed="false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customFormat="false" ht="12.75" hidden="false" customHeight="true" outlineLevel="0" collapsed="false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customFormat="false" ht="12.75" hidden="false" customHeight="true" outlineLevel="0" collapsed="false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customFormat="false" ht="12.75" hidden="false" customHeight="true" outlineLevel="0" collapsed="false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customFormat="false" ht="12.75" hidden="false" customHeight="true" outlineLevel="0" collapsed="false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customFormat="false" ht="12.75" hidden="false" customHeight="true" outlineLevel="0" collapsed="false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customFormat="false" ht="12.75" hidden="false" customHeight="true" outlineLevel="0" collapsed="false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customFormat="false" ht="12.75" hidden="false" customHeight="true" outlineLevel="0" collapsed="false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customFormat="false" ht="12.75" hidden="false" customHeight="true" outlineLevel="0" collapsed="false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customFormat="false" ht="12.75" hidden="false" customHeight="true" outlineLevel="0" collapsed="false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customFormat="false" ht="12.75" hidden="false" customHeight="true" outlineLevel="0" collapsed="false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customFormat="false" ht="12.75" hidden="false" customHeight="true" outlineLevel="0" collapsed="false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customFormat="false" ht="12.75" hidden="false" customHeight="true" outlineLevel="0" collapsed="false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customFormat="false" ht="12.75" hidden="false" customHeight="true" outlineLevel="0" collapsed="false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customFormat="false" ht="12.75" hidden="false" customHeight="true" outlineLevel="0" collapsed="false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customFormat="false" ht="12.75" hidden="false" customHeight="true" outlineLevel="0" collapsed="false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customFormat="false" ht="12.75" hidden="false" customHeight="true" outlineLevel="0" collapsed="false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customFormat="false" ht="12.75" hidden="false" customHeight="true" outlineLevel="0" collapsed="false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customFormat="false" ht="12.75" hidden="false" customHeight="true" outlineLevel="0" collapsed="false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customFormat="false" ht="12.75" hidden="false" customHeight="true" outlineLevel="0" collapsed="false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customFormat="false" ht="12.75" hidden="false" customHeight="true" outlineLevel="0" collapsed="false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customFormat="false" ht="12.75" hidden="false" customHeight="true" outlineLevel="0" collapsed="false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customFormat="false" ht="12.75" hidden="false" customHeight="true" outlineLevel="0" collapsed="false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customFormat="false" ht="12.75" hidden="false" customHeight="true" outlineLevel="0" collapsed="false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customFormat="false" ht="12.75" hidden="false" customHeight="true" outlineLevel="0" collapsed="false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customFormat="false" ht="12.75" hidden="false" customHeight="true" outlineLevel="0" collapsed="false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customFormat="false" ht="12.75" hidden="false" customHeight="true" outlineLevel="0" collapsed="false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customFormat="false" ht="12.75" hidden="false" customHeight="true" outlineLevel="0" collapsed="false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customFormat="false" ht="12.75" hidden="false" customHeight="true" outlineLevel="0" collapsed="false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customFormat="false" ht="12.75" hidden="false" customHeight="true" outlineLevel="0" collapsed="false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customFormat="false" ht="12.75" hidden="false" customHeight="true" outlineLevel="0" collapsed="false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customFormat="false" ht="12.75" hidden="false" customHeight="true" outlineLevel="0" collapsed="false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customFormat="false" ht="12.75" hidden="false" customHeight="true" outlineLevel="0" collapsed="false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customFormat="false" ht="12.75" hidden="false" customHeight="true" outlineLevel="0" collapsed="false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customFormat="false" ht="12.75" hidden="false" customHeight="true" outlineLevel="0" collapsed="false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customFormat="false" ht="12.75" hidden="false" customHeight="true" outlineLevel="0" collapsed="false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customFormat="false" ht="12.75" hidden="false" customHeight="true" outlineLevel="0" collapsed="false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customFormat="false" ht="12.75" hidden="false" customHeight="true" outlineLevel="0" collapsed="false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customFormat="false" ht="12.75" hidden="false" customHeight="true" outlineLevel="0" collapsed="false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customFormat="false" ht="12.75" hidden="false" customHeight="true" outlineLevel="0" collapsed="false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customFormat="false" ht="12.75" hidden="false" customHeight="true" outlineLevel="0" collapsed="false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customFormat="false" ht="12.75" hidden="false" customHeight="true" outlineLevel="0" collapsed="false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customFormat="false" ht="12.75" hidden="false" customHeight="true" outlineLevel="0" collapsed="false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customFormat="false" ht="12.75" hidden="false" customHeight="true" outlineLevel="0" collapsed="false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customFormat="false" ht="12.75" hidden="false" customHeight="true" outlineLevel="0" collapsed="false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customFormat="false" ht="12.75" hidden="false" customHeight="true" outlineLevel="0" collapsed="false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customFormat="false" ht="12.75" hidden="false" customHeight="true" outlineLevel="0" collapsed="false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customFormat="false" ht="12.75" hidden="false" customHeight="true" outlineLevel="0" collapsed="false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customFormat="false" ht="12.75" hidden="false" customHeight="true" outlineLevel="0" collapsed="false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customFormat="false" ht="12.75" hidden="false" customHeight="true" outlineLevel="0" collapsed="false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customFormat="false" ht="12.75" hidden="false" customHeight="true" outlineLevel="0" collapsed="false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customFormat="false" ht="12.75" hidden="false" customHeight="true" outlineLevel="0" collapsed="false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customFormat="false" ht="12.75" hidden="false" customHeight="true" outlineLevel="0" collapsed="false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customFormat="false" ht="12.75" hidden="false" customHeight="true" outlineLevel="0" collapsed="false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customFormat="false" ht="12.75" hidden="false" customHeight="true" outlineLevel="0" collapsed="false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customFormat="false" ht="12.75" hidden="false" customHeight="true" outlineLevel="0" collapsed="false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customFormat="false" ht="12.75" hidden="false" customHeight="true" outlineLevel="0" collapsed="false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customFormat="false" ht="12.75" hidden="false" customHeight="true" outlineLevel="0" collapsed="false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customFormat="false" ht="12.75" hidden="false" customHeight="true" outlineLevel="0" collapsed="false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3:B123"/>
    <mergeCell ref="A127:B127"/>
    <mergeCell ref="A139:D139"/>
  </mergeCells>
  <printOptions headings="false" gridLines="false" gridLinesSet="true" horizontalCentered="true" verticalCentered="false"/>
  <pageMargins left="0.7875" right="0.7875" top="0.940277777777778" bottom="1.73194444444444" header="0.7875" footer="0.787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rowBreaks count="1" manualBreakCount="1">
    <brk id="91" man="true" max="16383" min="0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F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false" hidden="false" outlineLevel="0" max="3" min="1" style="134" width="9.13"/>
    <col collapsed="false" customWidth="true" hidden="false" outlineLevel="0" max="4" min="4" style="134" width="21.71"/>
    <col collapsed="false" customWidth="false" hidden="false" outlineLevel="0" max="5" min="5" style="134" width="9.13"/>
    <col collapsed="false" customWidth="true" hidden="false" outlineLevel="0" max="6" min="6" style="134" width="39.28"/>
    <col collapsed="false" customWidth="false" hidden="false" outlineLevel="0" max="1023" min="7" style="134" width="9.13"/>
    <col collapsed="false" customWidth="true" hidden="false" outlineLevel="0" max="1024" min="1024" style="0" width="11.52"/>
  </cols>
  <sheetData>
    <row r="3" customFormat="false" ht="13.8" hidden="false" customHeight="false" outlineLevel="0" collapsed="false">
      <c r="A3" s="135" t="s">
        <v>39</v>
      </c>
      <c r="B3" s="135"/>
      <c r="C3" s="135"/>
      <c r="D3" s="135"/>
      <c r="E3" s="135"/>
      <c r="F3" s="135"/>
    </row>
    <row r="4" customFormat="false" ht="13.8" hidden="false" customHeight="false" outlineLevel="0" collapsed="false">
      <c r="A4" s="136" t="s">
        <v>18</v>
      </c>
      <c r="B4" s="136" t="s">
        <v>43</v>
      </c>
      <c r="C4" s="136"/>
      <c r="D4" s="136"/>
      <c r="E4" s="136"/>
      <c r="F4" s="136"/>
    </row>
    <row r="5" customFormat="false" ht="15" hidden="false" customHeight="true" outlineLevel="0" collapsed="false">
      <c r="A5" s="137" t="s">
        <v>137</v>
      </c>
      <c r="B5" s="137"/>
      <c r="C5" s="137"/>
      <c r="D5" s="137"/>
      <c r="E5" s="137"/>
      <c r="F5" s="137"/>
    </row>
    <row r="6" customFormat="false" ht="13.8" hidden="false" customHeight="false" outlineLevel="0" collapsed="false">
      <c r="A6" s="137"/>
      <c r="B6" s="137"/>
      <c r="C6" s="137"/>
      <c r="D6" s="137"/>
      <c r="E6" s="137"/>
      <c r="F6" s="137"/>
    </row>
    <row r="7" customFormat="false" ht="7.45" hidden="false" customHeight="true" outlineLevel="0" collapsed="false">
      <c r="A7" s="137"/>
      <c r="B7" s="137"/>
      <c r="C7" s="137"/>
      <c r="D7" s="137"/>
      <c r="E7" s="137"/>
      <c r="F7" s="137"/>
    </row>
    <row r="8" customFormat="false" ht="13.8" hidden="false" customHeight="false" outlineLevel="0" collapsed="false">
      <c r="A8" s="138" t="s">
        <v>23</v>
      </c>
      <c r="B8" s="138" t="s">
        <v>138</v>
      </c>
      <c r="C8" s="138"/>
      <c r="D8" s="138"/>
      <c r="E8" s="138"/>
      <c r="F8" s="138"/>
    </row>
    <row r="9" customFormat="false" ht="12.75" hidden="false" customHeight="true" outlineLevel="0" collapsed="false">
      <c r="A9" s="139" t="s">
        <v>139</v>
      </c>
      <c r="B9" s="139"/>
      <c r="C9" s="139"/>
      <c r="D9" s="139"/>
      <c r="E9" s="139"/>
      <c r="F9" s="139"/>
    </row>
    <row r="10" customFormat="false" ht="13.8" hidden="false" customHeight="false" outlineLevel="0" collapsed="false">
      <c r="A10" s="135" t="s">
        <v>52</v>
      </c>
      <c r="B10" s="135"/>
      <c r="C10" s="135"/>
      <c r="D10" s="135"/>
      <c r="E10" s="135"/>
      <c r="F10" s="135"/>
    </row>
    <row r="11" customFormat="false" ht="15.75" hidden="false" customHeight="true" outlineLevel="0" collapsed="false">
      <c r="A11" s="140" t="s">
        <v>53</v>
      </c>
      <c r="B11" s="140"/>
      <c r="C11" s="140"/>
      <c r="D11" s="140"/>
      <c r="E11" s="140"/>
      <c r="F11" s="140"/>
    </row>
    <row r="12" customFormat="false" ht="15.75" hidden="false" customHeight="true" outlineLevel="0" collapsed="false">
      <c r="A12" s="138" t="s">
        <v>20</v>
      </c>
      <c r="B12" s="136" t="s">
        <v>55</v>
      </c>
      <c r="C12" s="136"/>
      <c r="D12" s="136"/>
      <c r="E12" s="136"/>
      <c r="F12" s="136"/>
    </row>
    <row r="13" customFormat="false" ht="13.8" hidden="false" customHeight="false" outlineLevel="0" collapsed="false">
      <c r="A13" s="141" t="s">
        <v>140</v>
      </c>
      <c r="B13" s="141"/>
      <c r="C13" s="141"/>
      <c r="D13" s="141"/>
      <c r="E13" s="141"/>
      <c r="F13" s="141"/>
    </row>
    <row r="14" customFormat="false" ht="13.8" hidden="false" customHeight="false" outlineLevel="0" collapsed="false">
      <c r="A14" s="142" t="s">
        <v>141</v>
      </c>
      <c r="B14" s="142"/>
      <c r="C14" s="142"/>
      <c r="D14" s="142"/>
      <c r="E14" s="142"/>
      <c r="F14" s="142"/>
    </row>
    <row r="15" customFormat="false" ht="15.75" hidden="false" customHeight="true" outlineLevel="0" collapsed="false">
      <c r="A15" s="143" t="s">
        <v>57</v>
      </c>
      <c r="B15" s="143"/>
      <c r="C15" s="143"/>
      <c r="D15" s="143"/>
      <c r="E15" s="143"/>
      <c r="F15" s="143"/>
    </row>
    <row r="16" customFormat="false" ht="15.75" hidden="false" customHeight="true" outlineLevel="0" collapsed="false">
      <c r="A16" s="144" t="s">
        <v>64</v>
      </c>
      <c r="B16" s="144" t="s">
        <v>65</v>
      </c>
      <c r="C16" s="144"/>
      <c r="D16" s="144"/>
      <c r="E16" s="144"/>
      <c r="F16" s="144"/>
    </row>
    <row r="17" customFormat="false" ht="12.75" hidden="false" customHeight="true" outlineLevel="0" collapsed="false">
      <c r="A17" s="145" t="s">
        <v>142</v>
      </c>
      <c r="B17" s="145"/>
      <c r="C17" s="145"/>
      <c r="D17" s="145"/>
      <c r="E17" s="145"/>
      <c r="F17" s="145"/>
    </row>
    <row r="18" customFormat="false" ht="13.8" hidden="false" customHeight="false" outlineLevel="0" collapsed="false">
      <c r="A18" s="145"/>
      <c r="B18" s="145"/>
      <c r="C18" s="145"/>
      <c r="D18" s="145"/>
      <c r="E18" s="145"/>
      <c r="F18" s="145"/>
    </row>
    <row r="19" customFormat="false" ht="13.8" hidden="false" customHeight="false" outlineLevel="0" collapsed="false">
      <c r="A19" s="145"/>
      <c r="B19" s="145"/>
      <c r="C19" s="145"/>
      <c r="D19" s="145"/>
      <c r="E19" s="145"/>
      <c r="F19" s="145"/>
    </row>
    <row r="20" customFormat="false" ht="13.8" hidden="false" customHeight="false" outlineLevel="0" collapsed="false">
      <c r="A20" s="146" t="s">
        <v>143</v>
      </c>
      <c r="B20" s="146"/>
      <c r="C20" s="146"/>
      <c r="D20" s="146"/>
      <c r="E20" s="146"/>
      <c r="F20" s="146"/>
    </row>
    <row r="21" customFormat="false" ht="15.75" hidden="false" customHeight="true" outlineLevel="0" collapsed="false">
      <c r="A21" s="143" t="s">
        <v>71</v>
      </c>
      <c r="B21" s="143"/>
      <c r="C21" s="143"/>
      <c r="D21" s="143"/>
      <c r="E21" s="143"/>
      <c r="F21" s="143"/>
    </row>
    <row r="22" customFormat="false" ht="12.75" hidden="false" customHeight="true" outlineLevel="0" collapsed="false">
      <c r="A22" s="136" t="s">
        <v>18</v>
      </c>
      <c r="B22" s="147" t="s">
        <v>144</v>
      </c>
      <c r="C22" s="147"/>
      <c r="D22" s="147"/>
      <c r="E22" s="147"/>
      <c r="F22" s="147"/>
    </row>
    <row r="23" customFormat="false" ht="31.05" hidden="false" customHeight="true" outlineLevel="0" collapsed="false">
      <c r="A23" s="145" t="s">
        <v>145</v>
      </c>
      <c r="B23" s="145"/>
      <c r="C23" s="145"/>
      <c r="D23" s="145"/>
      <c r="E23" s="145"/>
      <c r="F23" s="145"/>
    </row>
    <row r="24" customFormat="false" ht="13.8" hidden="false" customHeight="false" outlineLevel="0" collapsed="false">
      <c r="A24" s="148"/>
      <c r="B24" s="148"/>
      <c r="C24" s="148"/>
      <c r="D24" s="148"/>
      <c r="E24" s="148"/>
      <c r="F24" s="148"/>
    </row>
    <row r="26" customFormat="false" ht="15.75" hidden="false" customHeight="true" outlineLevel="0" collapsed="false">
      <c r="A26" s="135" t="s">
        <v>90</v>
      </c>
      <c r="B26" s="135"/>
      <c r="C26" s="135"/>
      <c r="D26" s="135"/>
      <c r="E26" s="135"/>
      <c r="F26" s="135"/>
    </row>
    <row r="27" customFormat="false" ht="13.8" hidden="false" customHeight="false" outlineLevel="0" collapsed="false">
      <c r="A27" s="149" t="s">
        <v>18</v>
      </c>
      <c r="B27" s="150" t="s">
        <v>91</v>
      </c>
      <c r="C27" s="150"/>
      <c r="D27" s="150"/>
      <c r="E27" s="150"/>
      <c r="F27" s="150"/>
    </row>
    <row r="28" customFormat="false" ht="13.8" hidden="false" customHeight="false" outlineLevel="0" collapsed="false">
      <c r="A28" s="151" t="s">
        <v>146</v>
      </c>
      <c r="B28" s="151"/>
      <c r="C28" s="151"/>
      <c r="D28" s="151"/>
      <c r="E28" s="151"/>
      <c r="F28" s="151"/>
    </row>
    <row r="29" customFormat="false" ht="12.75" hidden="false" customHeight="true" outlineLevel="0" collapsed="false">
      <c r="A29" s="152" t="s">
        <v>147</v>
      </c>
      <c r="B29" s="152"/>
      <c r="C29" s="152"/>
      <c r="D29" s="152"/>
      <c r="E29" s="152"/>
      <c r="F29" s="152"/>
    </row>
    <row r="30" customFormat="false" ht="13.8" hidden="false" customHeight="false" outlineLevel="0" collapsed="false">
      <c r="A30" s="152"/>
      <c r="B30" s="152"/>
      <c r="C30" s="152"/>
      <c r="D30" s="152"/>
      <c r="E30" s="152"/>
      <c r="F30" s="152"/>
    </row>
    <row r="31" customFormat="false" ht="13.8" hidden="false" customHeight="false" outlineLevel="0" collapsed="false">
      <c r="A31" s="153" t="s">
        <v>23</v>
      </c>
      <c r="B31" s="138" t="s">
        <v>148</v>
      </c>
      <c r="C31" s="138"/>
      <c r="D31" s="138"/>
      <c r="E31" s="138"/>
      <c r="F31" s="138"/>
    </row>
    <row r="32" customFormat="false" ht="13.8" hidden="false" customHeight="false" outlineLevel="0" collapsed="false">
      <c r="A32" s="141" t="s">
        <v>149</v>
      </c>
      <c r="B32" s="141"/>
      <c r="C32" s="141"/>
      <c r="D32" s="141"/>
      <c r="E32" s="141"/>
      <c r="F32" s="141"/>
    </row>
    <row r="33" customFormat="false" ht="13.8" hidden="false" customHeight="false" outlineLevel="0" collapsed="false">
      <c r="A33" s="154" t="s">
        <v>150</v>
      </c>
      <c r="B33" s="154"/>
      <c r="C33" s="154"/>
      <c r="D33" s="154"/>
      <c r="E33" s="154"/>
      <c r="F33" s="154"/>
    </row>
    <row r="34" customFormat="false" ht="13.8" hidden="false" customHeight="false" outlineLevel="0" collapsed="false">
      <c r="A34" s="155" t="s">
        <v>151</v>
      </c>
      <c r="B34" s="155"/>
      <c r="C34" s="155"/>
      <c r="D34" s="155"/>
      <c r="E34" s="155"/>
      <c r="F34" s="155"/>
    </row>
    <row r="35" customFormat="false" ht="13.8" hidden="false" customHeight="false" outlineLevel="0" collapsed="false">
      <c r="A35" s="156" t="s">
        <v>26</v>
      </c>
      <c r="B35" s="138" t="s">
        <v>94</v>
      </c>
      <c r="C35" s="138"/>
      <c r="D35" s="138"/>
      <c r="E35" s="138"/>
      <c r="F35" s="138"/>
    </row>
    <row r="36" customFormat="false" ht="13.8" hidden="false" customHeight="false" outlineLevel="0" collapsed="false">
      <c r="A36" s="151" t="s">
        <v>152</v>
      </c>
      <c r="B36" s="151"/>
      <c r="C36" s="151"/>
      <c r="D36" s="151"/>
      <c r="E36" s="151"/>
      <c r="F36" s="151"/>
    </row>
    <row r="37" customFormat="false" ht="12.75" hidden="false" customHeight="true" outlineLevel="0" collapsed="false">
      <c r="A37" s="157" t="s">
        <v>153</v>
      </c>
      <c r="B37" s="157"/>
      <c r="C37" s="157"/>
      <c r="D37" s="157"/>
      <c r="E37" s="157"/>
      <c r="F37" s="157"/>
    </row>
    <row r="38" customFormat="false" ht="12.75" hidden="false" customHeight="true" outlineLevel="0" collapsed="false">
      <c r="A38" s="158" t="s">
        <v>154</v>
      </c>
      <c r="B38" s="158"/>
      <c r="C38" s="158"/>
      <c r="D38" s="158"/>
      <c r="E38" s="158"/>
      <c r="F38" s="158"/>
    </row>
    <row r="39" customFormat="false" ht="13.8" hidden="false" customHeight="false" outlineLevel="0" collapsed="false">
      <c r="A39" s="158"/>
      <c r="B39" s="158"/>
      <c r="C39" s="158"/>
      <c r="D39" s="158"/>
      <c r="E39" s="158"/>
      <c r="F39" s="158"/>
    </row>
    <row r="40" customFormat="false" ht="13.8" hidden="false" customHeight="false" outlineLevel="0" collapsed="false">
      <c r="A40" s="155" t="s">
        <v>155</v>
      </c>
      <c r="B40" s="155"/>
      <c r="C40" s="155"/>
      <c r="D40" s="155"/>
      <c r="E40" s="155"/>
      <c r="F40" s="155"/>
    </row>
    <row r="41" customFormat="false" ht="13.8" hidden="false" customHeight="false" outlineLevel="0" collapsed="false">
      <c r="A41" s="159" t="s">
        <v>49</v>
      </c>
      <c r="B41" s="160" t="s">
        <v>96</v>
      </c>
      <c r="C41" s="160"/>
      <c r="D41" s="160"/>
      <c r="E41" s="160"/>
      <c r="F41" s="160"/>
    </row>
    <row r="42" customFormat="false" ht="13.8" hidden="false" customHeight="false" outlineLevel="0" collapsed="false">
      <c r="A42" s="141" t="s">
        <v>149</v>
      </c>
      <c r="B42" s="141"/>
      <c r="C42" s="141"/>
      <c r="D42" s="141"/>
      <c r="E42" s="141"/>
      <c r="F42" s="141"/>
    </row>
    <row r="43" customFormat="false" ht="13.8" hidden="false" customHeight="false" outlineLevel="0" collapsed="false">
      <c r="A43" s="154" t="s">
        <v>150</v>
      </c>
      <c r="B43" s="154"/>
      <c r="C43" s="154"/>
      <c r="D43" s="154"/>
      <c r="E43" s="154"/>
      <c r="F43" s="154"/>
    </row>
    <row r="44" customFormat="false" ht="13.8" hidden="false" customHeight="false" outlineLevel="0" collapsed="false">
      <c r="A44" s="155" t="s">
        <v>151</v>
      </c>
      <c r="B44" s="155"/>
      <c r="C44" s="155"/>
      <c r="D44" s="155"/>
      <c r="E44" s="155"/>
      <c r="F44" s="155"/>
    </row>
    <row r="47" customFormat="false" ht="13.8" hidden="false" customHeight="false" outlineLevel="0" collapsed="false">
      <c r="A47" s="135" t="s">
        <v>97</v>
      </c>
      <c r="B47" s="135"/>
      <c r="C47" s="135"/>
      <c r="D47" s="135"/>
      <c r="E47" s="135"/>
      <c r="F47" s="135"/>
    </row>
    <row r="48" customFormat="false" ht="15.75" hidden="false" customHeight="true" outlineLevel="0" collapsed="false">
      <c r="A48" s="143" t="s">
        <v>98</v>
      </c>
      <c r="B48" s="143"/>
      <c r="C48" s="143"/>
      <c r="D48" s="143"/>
      <c r="E48" s="143"/>
      <c r="F48" s="143"/>
    </row>
    <row r="49" customFormat="false" ht="12.75" hidden="false" customHeight="true" outlineLevel="0" collapsed="false">
      <c r="A49" s="136" t="s">
        <v>18</v>
      </c>
      <c r="B49" s="147" t="s">
        <v>99</v>
      </c>
      <c r="C49" s="147"/>
      <c r="D49" s="147"/>
      <c r="E49" s="147"/>
      <c r="F49" s="147"/>
    </row>
    <row r="50" customFormat="false" ht="13.8" hidden="false" customHeight="false" outlineLevel="0" collapsed="false">
      <c r="A50" s="161" t="s">
        <v>156</v>
      </c>
      <c r="B50" s="162"/>
      <c r="C50" s="162"/>
      <c r="D50" s="162"/>
      <c r="E50" s="162"/>
      <c r="F50" s="163"/>
    </row>
    <row r="51" customFormat="false" ht="13.8" hidden="false" customHeight="false" outlineLevel="0" collapsed="false">
      <c r="A51" s="142" t="s">
        <v>157</v>
      </c>
      <c r="B51" s="142"/>
      <c r="C51" s="142"/>
      <c r="D51" s="142"/>
      <c r="E51" s="142"/>
      <c r="F51" s="142"/>
    </row>
    <row r="52" customFormat="false" ht="12.75" hidden="false" customHeight="true" outlineLevel="0" collapsed="false">
      <c r="A52" s="138" t="s">
        <v>20</v>
      </c>
      <c r="B52" s="164" t="s">
        <v>100</v>
      </c>
      <c r="C52" s="164"/>
      <c r="D52" s="164"/>
      <c r="E52" s="164"/>
      <c r="F52" s="164"/>
    </row>
    <row r="53" customFormat="false" ht="12.75" hidden="false" customHeight="true" outlineLevel="0" collapsed="false">
      <c r="A53" s="165" t="s">
        <v>158</v>
      </c>
      <c r="B53" s="165"/>
      <c r="C53" s="165"/>
      <c r="D53" s="165"/>
      <c r="E53" s="165"/>
      <c r="F53" s="165"/>
    </row>
    <row r="54" customFormat="false" ht="12.75" hidden="false" customHeight="true" outlineLevel="0" collapsed="false">
      <c r="A54" s="165"/>
      <c r="B54" s="165"/>
      <c r="C54" s="165"/>
      <c r="D54" s="165"/>
      <c r="E54" s="165"/>
      <c r="F54" s="165"/>
    </row>
    <row r="55" customFormat="false" ht="12.75" hidden="false" customHeight="true" outlineLevel="0" collapsed="false">
      <c r="A55" s="165"/>
      <c r="B55" s="165"/>
      <c r="C55" s="165"/>
      <c r="D55" s="165"/>
      <c r="E55" s="165"/>
      <c r="F55" s="165"/>
    </row>
    <row r="56" customFormat="false" ht="12.75" hidden="false" customHeight="true" outlineLevel="0" collapsed="false">
      <c r="A56" s="152" t="s">
        <v>159</v>
      </c>
      <c r="B56" s="152"/>
      <c r="C56" s="152"/>
      <c r="D56" s="152"/>
      <c r="E56" s="152"/>
      <c r="F56" s="152"/>
    </row>
    <row r="57" customFormat="false" ht="12.75" hidden="false" customHeight="true" outlineLevel="0" collapsed="false">
      <c r="A57" s="136" t="s">
        <v>23</v>
      </c>
      <c r="B57" s="147" t="s">
        <v>101</v>
      </c>
      <c r="C57" s="147"/>
      <c r="D57" s="147"/>
      <c r="E57" s="147"/>
      <c r="F57" s="147"/>
    </row>
    <row r="58" customFormat="false" ht="13.8" hidden="false" customHeight="false" outlineLevel="0" collapsed="false">
      <c r="A58" s="151" t="s">
        <v>160</v>
      </c>
      <c r="B58" s="151"/>
      <c r="C58" s="151"/>
      <c r="D58" s="151"/>
      <c r="E58" s="151"/>
      <c r="F58" s="151"/>
    </row>
    <row r="59" customFormat="false" ht="12.75" hidden="false" customHeight="true" outlineLevel="0" collapsed="false">
      <c r="A59" s="139" t="s">
        <v>161</v>
      </c>
      <c r="B59" s="139"/>
      <c r="C59" s="139"/>
      <c r="D59" s="139"/>
      <c r="E59" s="139"/>
      <c r="F59" s="139"/>
    </row>
    <row r="60" customFormat="false" ht="13.8" hidden="false" customHeight="false" outlineLevel="0" collapsed="false">
      <c r="A60" s="139"/>
      <c r="B60" s="139"/>
      <c r="C60" s="139"/>
      <c r="D60" s="139"/>
      <c r="E60" s="139"/>
      <c r="F60" s="139"/>
    </row>
    <row r="61" customFormat="false" ht="12.75" hidden="false" customHeight="true" outlineLevel="0" collapsed="false">
      <c r="A61" s="136" t="s">
        <v>26</v>
      </c>
      <c r="B61" s="147" t="s">
        <v>102</v>
      </c>
      <c r="C61" s="147"/>
      <c r="D61" s="147"/>
      <c r="E61" s="147"/>
      <c r="F61" s="147"/>
    </row>
    <row r="62" customFormat="false" ht="15" hidden="false" customHeight="true" outlineLevel="0" collapsed="false">
      <c r="A62" s="165" t="s">
        <v>162</v>
      </c>
      <c r="B62" s="165"/>
      <c r="C62" s="165"/>
      <c r="D62" s="165"/>
      <c r="E62" s="165"/>
      <c r="F62" s="165"/>
    </row>
    <row r="63" customFormat="false" ht="12.75" hidden="false" customHeight="true" outlineLevel="0" collapsed="false">
      <c r="A63" s="139" t="s">
        <v>163</v>
      </c>
      <c r="B63" s="139"/>
      <c r="C63" s="139"/>
      <c r="D63" s="139"/>
      <c r="E63" s="139"/>
      <c r="F63" s="139"/>
    </row>
    <row r="64" customFormat="false" ht="63.4" hidden="false" customHeight="true" outlineLevel="0" collapsed="false">
      <c r="A64" s="139"/>
      <c r="B64" s="139"/>
      <c r="C64" s="139"/>
      <c r="D64" s="139"/>
      <c r="E64" s="139"/>
      <c r="F64" s="139"/>
    </row>
    <row r="65" customFormat="false" ht="12.75" hidden="false" customHeight="true" outlineLevel="0" collapsed="false">
      <c r="A65" s="144" t="s">
        <v>47</v>
      </c>
      <c r="B65" s="166" t="s">
        <v>103</v>
      </c>
      <c r="C65" s="166"/>
      <c r="D65" s="166"/>
      <c r="E65" s="166"/>
      <c r="F65" s="166"/>
    </row>
    <row r="66" customFormat="false" ht="13.8" hidden="false" customHeight="false" outlineLevel="0" collapsed="false">
      <c r="A66" s="141" t="s">
        <v>164</v>
      </c>
      <c r="B66" s="141"/>
      <c r="C66" s="141"/>
      <c r="D66" s="141"/>
      <c r="E66" s="141"/>
      <c r="F66" s="141"/>
    </row>
    <row r="67" customFormat="false" ht="13.8" hidden="false" customHeight="false" outlineLevel="0" collapsed="false">
      <c r="A67" s="142" t="s">
        <v>165</v>
      </c>
      <c r="B67" s="142"/>
      <c r="C67" s="142"/>
      <c r="D67" s="142"/>
      <c r="E67" s="142"/>
      <c r="F67" s="142"/>
    </row>
    <row r="68" customFormat="false" ht="13.8" hidden="false" customHeight="false" outlineLevel="0" collapsed="false">
      <c r="A68" s="148"/>
      <c r="B68" s="148"/>
      <c r="C68" s="148"/>
      <c r="D68" s="148"/>
      <c r="E68" s="148"/>
      <c r="F68" s="148"/>
    </row>
    <row r="69" customFormat="false" ht="13.8" hidden="false" customHeight="false" outlineLevel="0" collapsed="false">
      <c r="A69" s="148"/>
      <c r="B69" s="148"/>
      <c r="C69" s="148"/>
      <c r="D69" s="148"/>
      <c r="E69" s="148"/>
      <c r="F69" s="148"/>
    </row>
    <row r="70" customFormat="false" ht="13.8" hidden="false" customHeight="false" outlineLevel="0" collapsed="false">
      <c r="A70" s="135" t="s">
        <v>114</v>
      </c>
      <c r="B70" s="135"/>
      <c r="C70" s="135"/>
      <c r="D70" s="135"/>
      <c r="E70" s="135"/>
      <c r="F70" s="135"/>
    </row>
    <row r="71" customFormat="false" ht="12.75" hidden="false" customHeight="true" outlineLevel="0" collapsed="false">
      <c r="A71" s="144" t="s">
        <v>18</v>
      </c>
      <c r="B71" s="166" t="s">
        <v>166</v>
      </c>
      <c r="C71" s="166"/>
      <c r="D71" s="166"/>
      <c r="E71" s="166"/>
      <c r="F71" s="166"/>
    </row>
    <row r="72" customFormat="false" ht="12.75" hidden="false" customHeight="true" outlineLevel="0" collapsed="false">
      <c r="A72" s="167" t="s">
        <v>167</v>
      </c>
      <c r="B72" s="167"/>
      <c r="C72" s="167"/>
      <c r="D72" s="167"/>
      <c r="E72" s="167"/>
      <c r="F72" s="167"/>
    </row>
    <row r="73" customFormat="false" ht="13.8" hidden="false" customHeight="false" outlineLevel="0" collapsed="false">
      <c r="A73" s="167"/>
      <c r="B73" s="167"/>
      <c r="C73" s="167"/>
      <c r="D73" s="167"/>
      <c r="E73" s="167"/>
      <c r="F73" s="167"/>
    </row>
    <row r="74" customFormat="false" ht="12.75" hidden="false" customHeight="true" outlineLevel="0" collapsed="false">
      <c r="A74" s="167"/>
      <c r="B74" s="167"/>
      <c r="C74" s="167"/>
      <c r="D74" s="167"/>
      <c r="E74" s="167"/>
      <c r="F74" s="167"/>
    </row>
    <row r="75" customFormat="false" ht="13.8" hidden="false" customHeight="false" outlineLevel="0" collapsed="false">
      <c r="A75" s="167"/>
      <c r="B75" s="167"/>
      <c r="C75" s="167"/>
      <c r="D75" s="167"/>
      <c r="E75" s="167"/>
      <c r="F75" s="167"/>
    </row>
    <row r="78" customFormat="false" ht="13.8" hidden="false" customHeight="false" outlineLevel="0" collapsed="false">
      <c r="A78" s="135" t="s">
        <v>119</v>
      </c>
      <c r="B78" s="135"/>
      <c r="C78" s="135"/>
      <c r="D78" s="135"/>
      <c r="E78" s="135"/>
      <c r="F78" s="135"/>
    </row>
    <row r="79" customFormat="false" ht="15.75" hidden="false" customHeight="true" outlineLevel="0" collapsed="false">
      <c r="A79" s="143" t="s">
        <v>120</v>
      </c>
      <c r="B79" s="143"/>
      <c r="C79" s="143"/>
      <c r="D79" s="143"/>
      <c r="E79" s="143"/>
      <c r="F79" s="143"/>
    </row>
    <row r="80" customFormat="false" ht="12.75" hidden="false" customHeight="true" outlineLevel="0" collapsed="false">
      <c r="A80" s="144" t="s">
        <v>18</v>
      </c>
      <c r="B80" s="166" t="s">
        <v>121</v>
      </c>
      <c r="C80" s="166"/>
      <c r="D80" s="166"/>
      <c r="E80" s="166"/>
      <c r="F80" s="166"/>
    </row>
    <row r="81" customFormat="false" ht="12.75" hidden="false" customHeight="true" outlineLevel="0" collapsed="false">
      <c r="A81" s="167" t="s">
        <v>168</v>
      </c>
      <c r="B81" s="167"/>
      <c r="C81" s="167"/>
      <c r="D81" s="167"/>
      <c r="E81" s="167"/>
      <c r="F81" s="167"/>
    </row>
    <row r="82" customFormat="false" ht="13.8" hidden="false" customHeight="false" outlineLevel="0" collapsed="false">
      <c r="A82" s="167"/>
      <c r="B82" s="167"/>
      <c r="C82" s="167"/>
      <c r="D82" s="167"/>
      <c r="E82" s="167"/>
      <c r="F82" s="167"/>
    </row>
    <row r="83" customFormat="false" ht="12.75" hidden="false" customHeight="true" outlineLevel="0" collapsed="false">
      <c r="A83" s="144" t="s">
        <v>20</v>
      </c>
      <c r="B83" s="166" t="s">
        <v>122</v>
      </c>
      <c r="C83" s="166"/>
      <c r="D83" s="166"/>
      <c r="E83" s="166"/>
      <c r="F83" s="166"/>
    </row>
    <row r="84" customFormat="false" ht="12.75" hidden="false" customHeight="true" outlineLevel="0" collapsed="false">
      <c r="A84" s="167" t="s">
        <v>169</v>
      </c>
      <c r="B84" s="167"/>
      <c r="C84" s="167"/>
      <c r="D84" s="167"/>
      <c r="E84" s="167"/>
      <c r="F84" s="167"/>
    </row>
    <row r="85" customFormat="false" ht="13.8" hidden="false" customHeight="false" outlineLevel="0" collapsed="false">
      <c r="A85" s="167"/>
      <c r="B85" s="167"/>
      <c r="C85" s="167"/>
      <c r="D85" s="167"/>
      <c r="E85" s="167"/>
      <c r="F85" s="167"/>
    </row>
    <row r="86" customFormat="false" ht="12.75" hidden="false" customHeight="true" outlineLevel="0" collapsed="false">
      <c r="A86" s="144" t="s">
        <v>23</v>
      </c>
      <c r="B86" s="166" t="s">
        <v>123</v>
      </c>
      <c r="C86" s="166"/>
      <c r="D86" s="166"/>
      <c r="E86" s="166"/>
      <c r="F86" s="166"/>
    </row>
    <row r="87" customFormat="false" ht="12.75" hidden="false" customHeight="true" outlineLevel="0" collapsed="false">
      <c r="A87" s="167" t="s">
        <v>170</v>
      </c>
      <c r="B87" s="167"/>
      <c r="C87" s="167"/>
      <c r="D87" s="167"/>
      <c r="E87" s="167"/>
      <c r="F87" s="167"/>
    </row>
    <row r="88" customFormat="false" ht="13.8" hidden="false" customHeight="false" outlineLevel="0" collapsed="false">
      <c r="A88" s="167"/>
      <c r="B88" s="167"/>
      <c r="C88" s="167"/>
      <c r="D88" s="167"/>
      <c r="E88" s="167"/>
      <c r="F88" s="167"/>
    </row>
    <row r="89" customFormat="false" ht="12.75" hidden="false" customHeight="true" outlineLevel="0" collapsed="false">
      <c r="A89" s="144" t="s">
        <v>23</v>
      </c>
      <c r="B89" s="166" t="s">
        <v>127</v>
      </c>
      <c r="C89" s="166"/>
      <c r="D89" s="166"/>
      <c r="E89" s="166"/>
      <c r="F89" s="166"/>
    </row>
    <row r="90" customFormat="false" ht="31.05" hidden="false" customHeight="true" outlineLevel="0" collapsed="false">
      <c r="A90" s="167" t="s">
        <v>171</v>
      </c>
      <c r="B90" s="167"/>
      <c r="C90" s="167"/>
      <c r="D90" s="167"/>
      <c r="E90" s="167"/>
      <c r="F90" s="167"/>
    </row>
  </sheetData>
  <mergeCells count="64">
    <mergeCell ref="A3:F3"/>
    <mergeCell ref="B4:F4"/>
    <mergeCell ref="A5:F7"/>
    <mergeCell ref="B8:F8"/>
    <mergeCell ref="A9:F9"/>
    <mergeCell ref="A10:F10"/>
    <mergeCell ref="A11:F11"/>
    <mergeCell ref="B12:F12"/>
    <mergeCell ref="A13:F13"/>
    <mergeCell ref="A14:F14"/>
    <mergeCell ref="A15:F15"/>
    <mergeCell ref="B16:F16"/>
    <mergeCell ref="A17:F19"/>
    <mergeCell ref="A20:F20"/>
    <mergeCell ref="A21:F21"/>
    <mergeCell ref="B22:F22"/>
    <mergeCell ref="A23:F23"/>
    <mergeCell ref="A26:F26"/>
    <mergeCell ref="B27:F27"/>
    <mergeCell ref="A28:F28"/>
    <mergeCell ref="A29:F30"/>
    <mergeCell ref="B31:F31"/>
    <mergeCell ref="A32:F32"/>
    <mergeCell ref="A33:F33"/>
    <mergeCell ref="A34:F34"/>
    <mergeCell ref="B35:F35"/>
    <mergeCell ref="A36:F36"/>
    <mergeCell ref="A37:F37"/>
    <mergeCell ref="A38:F39"/>
    <mergeCell ref="A40:F40"/>
    <mergeCell ref="B41:F41"/>
    <mergeCell ref="A42:F42"/>
    <mergeCell ref="A43:F43"/>
    <mergeCell ref="A44:F44"/>
    <mergeCell ref="A47:F47"/>
    <mergeCell ref="A48:F48"/>
    <mergeCell ref="B49:F49"/>
    <mergeCell ref="A51:F51"/>
    <mergeCell ref="B52:F52"/>
    <mergeCell ref="A53:F55"/>
    <mergeCell ref="A56:F56"/>
    <mergeCell ref="B57:F57"/>
    <mergeCell ref="A58:F58"/>
    <mergeCell ref="A59:F60"/>
    <mergeCell ref="B61:F61"/>
    <mergeCell ref="A62:F62"/>
    <mergeCell ref="A63:F64"/>
    <mergeCell ref="B65:F65"/>
    <mergeCell ref="A66:F66"/>
    <mergeCell ref="A67:F67"/>
    <mergeCell ref="A70:F70"/>
    <mergeCell ref="B71:F71"/>
    <mergeCell ref="A72:F73"/>
    <mergeCell ref="A74:F75"/>
    <mergeCell ref="A78:F78"/>
    <mergeCell ref="A79:F79"/>
    <mergeCell ref="B80:F80"/>
    <mergeCell ref="A81:F82"/>
    <mergeCell ref="B83:F83"/>
    <mergeCell ref="A84:F85"/>
    <mergeCell ref="B86:F86"/>
    <mergeCell ref="A87:F88"/>
    <mergeCell ref="B89:F89"/>
    <mergeCell ref="A90:F90"/>
  </mergeCells>
  <printOptions headings="false" gridLines="false" gridLinesSet="true" horizontalCentered="false" verticalCentered="false"/>
  <pageMargins left="0.39375" right="0.39375" top="0.560416666666667" bottom="0.659027777777778" header="0.39375" footer="0.39375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 de &amp;N</oddFooter>
  </headerFooter>
  <rowBreaks count="1" manualBreakCount="1">
    <brk id="51" man="true" max="16383" min="0"/>
  </rowBreaks>
  <colBreaks count="1" manualBreakCount="1">
    <brk id="0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6"/>
  <sheetViews>
    <sheetView showFormulas="false" showGridLines="fals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C152" activeCellId="0" sqref="C152"/>
    </sheetView>
  </sheetViews>
  <sheetFormatPr defaultColWidth="14.4453125" defaultRowHeight="13.8" zeroHeight="false" outlineLevelRow="0" outlineLevelCol="0"/>
  <cols>
    <col collapsed="false" customWidth="true" hidden="false" outlineLevel="0" max="1" min="1" style="102" width="38.43"/>
    <col collapsed="false" customWidth="true" hidden="false" outlineLevel="0" max="2" min="2" style="102" width="60.71"/>
    <col collapsed="false" customWidth="true" hidden="false" outlineLevel="0" max="3" min="3" style="102" width="28.86"/>
    <col collapsed="false" customWidth="true" hidden="false" outlineLevel="0" max="4" min="4" style="12" width="23.71"/>
    <col collapsed="false" customWidth="true" hidden="false" outlineLevel="0" max="5" min="5" style="102" width="11.99"/>
    <col collapsed="false" customWidth="true" hidden="false" outlineLevel="0" max="6" min="6" style="102" width="27.99"/>
    <col collapsed="false" customWidth="true" hidden="false" outlineLevel="0" max="26" min="7" style="102" width="14.57"/>
    <col collapsed="false" customWidth="false" hidden="false" outlineLevel="0" max="1024" min="27" style="102" width="14.43"/>
  </cols>
  <sheetData>
    <row r="1" customFormat="false" ht="15.75" hidden="false" customHeight="true" outlineLevel="0" collapsed="false">
      <c r="A1" s="63"/>
      <c r="B1" s="63"/>
      <c r="C1" s="63"/>
      <c r="D1" s="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customFormat="false" ht="15" hidden="false" customHeight="true" outlineLevel="0" collapsed="false">
      <c r="A2" s="168" t="s">
        <v>11</v>
      </c>
      <c r="B2" s="168"/>
      <c r="C2" s="168"/>
      <c r="D2" s="1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customFormat="false" ht="15" hidden="false" customHeight="true" outlineLevel="0" collapsed="false">
      <c r="A3" s="168"/>
      <c r="B3" s="168"/>
      <c r="C3" s="168"/>
      <c r="D3" s="1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customFormat="false" ht="12.75" hidden="false" customHeight="true" outlineLevel="0" collapsed="false">
      <c r="A4" s="169" t="s">
        <v>12</v>
      </c>
      <c r="B4" s="169"/>
      <c r="C4" s="169"/>
      <c r="D4" s="1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customFormat="false" ht="12.75" hidden="false" customHeight="true" outlineLevel="0" collapsed="false">
      <c r="A5" s="170" t="s">
        <v>13</v>
      </c>
      <c r="B5" s="170"/>
      <c r="C5" s="170"/>
      <c r="D5" s="1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customFormat="false" ht="12.75" hidden="false" customHeight="true" outlineLevel="0" collapsed="false">
      <c r="A6" s="171" t="s">
        <v>14</v>
      </c>
      <c r="B6" s="171"/>
      <c r="C6" s="171"/>
      <c r="D6" s="1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customFormat="false" ht="12.75" hidden="false" customHeight="true" outlineLevel="0" collapsed="false">
      <c r="A7" s="18" t="s">
        <v>15</v>
      </c>
      <c r="B7" s="19" t="s">
        <v>16</v>
      </c>
      <c r="C7" s="172"/>
      <c r="D7" s="1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customFormat="false" ht="12.75" hidden="false" customHeight="true" outlineLevel="0" collapsed="false">
      <c r="A8" s="62"/>
      <c r="B8" s="62"/>
      <c r="C8" s="62"/>
      <c r="D8" s="21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customFormat="false" ht="12.75" hidden="false" customHeight="true" outlineLevel="0" collapsed="false">
      <c r="A9" s="62"/>
      <c r="B9" s="173"/>
      <c r="C9" s="62"/>
      <c r="D9" s="21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customFormat="false" ht="12.75" hidden="false" customHeight="true" outlineLevel="0" collapsed="false">
      <c r="A10" s="169" t="s">
        <v>17</v>
      </c>
      <c r="B10" s="169"/>
      <c r="C10" s="169"/>
      <c r="D10" s="21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customFormat="false" ht="12.75" hidden="false" customHeight="true" outlineLevel="0" collapsed="false">
      <c r="A11" s="49" t="s">
        <v>18</v>
      </c>
      <c r="B11" s="50" t="s">
        <v>19</v>
      </c>
      <c r="C11" s="174"/>
      <c r="D11" s="2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customFormat="false" ht="12.75" hidden="false" customHeight="true" outlineLevel="0" collapsed="false">
      <c r="A12" s="53" t="s">
        <v>20</v>
      </c>
      <c r="B12" s="54" t="s">
        <v>21</v>
      </c>
      <c r="C12" s="28" t="s">
        <v>172</v>
      </c>
      <c r="D12" s="21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customFormat="false" ht="12.75" hidden="false" customHeight="true" outlineLevel="0" collapsed="false">
      <c r="A13" s="53" t="s">
        <v>23</v>
      </c>
      <c r="B13" s="54" t="s">
        <v>24</v>
      </c>
      <c r="C13" s="175" t="s">
        <v>173</v>
      </c>
      <c r="D13" s="21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customFormat="false" ht="12.75" hidden="false" customHeight="true" outlineLevel="0" collapsed="false">
      <c r="A14" s="176" t="s">
        <v>26</v>
      </c>
      <c r="B14" s="177" t="s">
        <v>27</v>
      </c>
      <c r="C14" s="178" t="s">
        <v>28</v>
      </c>
      <c r="D14" s="21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customFormat="false" ht="12.75" hidden="false" customHeight="true" outlineLevel="0" collapsed="false">
      <c r="A15" s="62"/>
      <c r="B15" s="62"/>
      <c r="C15" s="62"/>
      <c r="D15" s="21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customFormat="false" ht="12.75" hidden="false" customHeight="true" outlineLevel="0" collapsed="false">
      <c r="A16" s="62"/>
      <c r="B16" s="62"/>
      <c r="C16" s="62"/>
      <c r="D16" s="21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customFormat="false" ht="12.75" hidden="false" customHeight="true" outlineLevel="0" collapsed="false">
      <c r="A17" s="169" t="s">
        <v>29</v>
      </c>
      <c r="B17" s="169" t="s">
        <v>3</v>
      </c>
      <c r="C17" s="179" t="s">
        <v>30</v>
      </c>
      <c r="D17" s="21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customFormat="false" ht="12.75" hidden="false" customHeight="true" outlineLevel="0" collapsed="false">
      <c r="A18" s="34" t="s">
        <v>31</v>
      </c>
      <c r="B18" s="180" t="s">
        <v>32</v>
      </c>
      <c r="C18" s="181" t="n">
        <v>1</v>
      </c>
      <c r="D18" s="21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customFormat="false" ht="12.75" hidden="false" customHeight="true" outlineLevel="0" collapsed="false">
      <c r="A19" s="62"/>
      <c r="B19" s="62"/>
      <c r="C19" s="62"/>
      <c r="D19" s="1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customFormat="false" ht="12.75" hidden="false" customHeight="true" outlineLevel="0" collapsed="false">
      <c r="A20" s="62"/>
      <c r="B20" s="65"/>
      <c r="C20" s="62"/>
      <c r="D20" s="1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customFormat="false" ht="12.75" hidden="false" customHeight="true" outlineLevel="0" collapsed="false">
      <c r="A21" s="169" t="s">
        <v>33</v>
      </c>
      <c r="B21" s="169"/>
      <c r="C21" s="169"/>
      <c r="D21" s="21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customFormat="false" ht="160.4" hidden="false" customHeight="false" outlineLevel="0" collapsed="false">
      <c r="A22" s="49" t="n">
        <v>1</v>
      </c>
      <c r="B22" s="182" t="s">
        <v>34</v>
      </c>
      <c r="C22" s="183" t="s">
        <v>174</v>
      </c>
      <c r="D22" s="21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customFormat="false" ht="12.75" hidden="false" customHeight="true" outlineLevel="0" collapsed="false">
      <c r="A23" s="53" t="n">
        <v>2</v>
      </c>
      <c r="B23" s="184" t="s">
        <v>35</v>
      </c>
      <c r="C23" s="185" t="n">
        <v>1538.91</v>
      </c>
      <c r="D23" s="21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customFormat="false" ht="12.75" hidden="false" customHeight="true" outlineLevel="0" collapsed="false">
      <c r="A24" s="53" t="n">
        <v>3</v>
      </c>
      <c r="B24" s="54" t="s">
        <v>36</v>
      </c>
      <c r="C24" s="186" t="n">
        <f aca="false">(C23/44)*44</f>
        <v>1538.91</v>
      </c>
      <c r="D24" s="21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customFormat="false" ht="12.75" hidden="false" customHeight="true" outlineLevel="0" collapsed="false">
      <c r="A25" s="53" t="n">
        <v>3</v>
      </c>
      <c r="B25" s="54" t="s">
        <v>37</v>
      </c>
      <c r="C25" s="28" t="s">
        <v>175</v>
      </c>
      <c r="D25" s="21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customFormat="false" ht="12.75" hidden="false" customHeight="true" outlineLevel="0" collapsed="false">
      <c r="A26" s="176" t="n">
        <v>4</v>
      </c>
      <c r="B26" s="177" t="s">
        <v>38</v>
      </c>
      <c r="C26" s="187" t="n">
        <v>44562</v>
      </c>
      <c r="D26" s="21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customFormat="false" ht="12.75" hidden="false" customHeight="true" outlineLevel="0" collapsed="false">
      <c r="A27" s="62"/>
      <c r="B27" s="62"/>
      <c r="C27" s="62"/>
      <c r="D27" s="21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customFormat="false" ht="12.75" hidden="false" customHeight="true" outlineLevel="0" collapsed="false">
      <c r="A28" s="63"/>
      <c r="B28" s="64" t="s">
        <v>39</v>
      </c>
      <c r="C28" s="62"/>
      <c r="D28" s="21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customFormat="false" ht="12.75" hidden="false" customHeight="true" outlineLevel="0" collapsed="false">
      <c r="A29" s="65"/>
      <c r="B29" s="62"/>
      <c r="C29" s="62"/>
      <c r="D29" s="21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customFormat="false" ht="12.75" hidden="false" customHeight="true" outlineLevel="0" collapsed="false">
      <c r="A30" s="46" t="s">
        <v>40</v>
      </c>
      <c r="B30" s="46"/>
      <c r="C30" s="47" t="s">
        <v>41</v>
      </c>
      <c r="D30" s="48" t="s">
        <v>42</v>
      </c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customFormat="false" ht="12.75" hidden="false" customHeight="true" outlineLevel="0" collapsed="false">
      <c r="A31" s="49" t="s">
        <v>18</v>
      </c>
      <c r="B31" s="50" t="s">
        <v>43</v>
      </c>
      <c r="C31" s="51" t="n">
        <v>1</v>
      </c>
      <c r="D31" s="52" t="n">
        <f aca="false">C24</f>
        <v>1538.91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customFormat="false" ht="12.75" hidden="false" customHeight="true" outlineLevel="0" collapsed="false">
      <c r="A32" s="53" t="s">
        <v>20</v>
      </c>
      <c r="B32" s="54" t="s">
        <v>44</v>
      </c>
      <c r="C32" s="55"/>
      <c r="D32" s="56" t="n">
        <v>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customFormat="false" ht="12.75" hidden="false" customHeight="true" outlineLevel="0" collapsed="false">
      <c r="A33" s="53" t="s">
        <v>23</v>
      </c>
      <c r="B33" s="54" t="s">
        <v>45</v>
      </c>
      <c r="C33" s="55" t="n">
        <v>0.2</v>
      </c>
      <c r="D33" s="57" t="n">
        <f aca="false">D31*C33</f>
        <v>307.782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customFormat="false" ht="12.75" hidden="false" customHeight="true" outlineLevel="0" collapsed="false">
      <c r="A34" s="53" t="s">
        <v>26</v>
      </c>
      <c r="B34" s="54" t="s">
        <v>46</v>
      </c>
      <c r="C34" s="55"/>
      <c r="D34" s="56" t="n">
        <v>0</v>
      </c>
      <c r="E34" s="188"/>
      <c r="F34" s="188"/>
      <c r="G34" s="188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customFormat="false" ht="12.75" hidden="false" customHeight="true" outlineLevel="0" collapsed="false">
      <c r="A35" s="53" t="s">
        <v>47</v>
      </c>
      <c r="B35" s="54" t="s">
        <v>48</v>
      </c>
      <c r="C35" s="55"/>
      <c r="D35" s="56" t="n">
        <v>0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customFormat="false" ht="12.75" hidden="false" customHeight="true" outlineLevel="0" collapsed="false">
      <c r="A36" s="53" t="s">
        <v>49</v>
      </c>
      <c r="B36" s="59" t="s">
        <v>50</v>
      </c>
      <c r="C36" s="55"/>
      <c r="D36" s="56" t="n">
        <v>0</v>
      </c>
      <c r="E36" s="188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customFormat="false" ht="12.75" hidden="false" customHeight="true" outlineLevel="0" collapsed="false">
      <c r="A37" s="60" t="s">
        <v>51</v>
      </c>
      <c r="B37" s="60"/>
      <c r="C37" s="60"/>
      <c r="D37" s="61" t="n">
        <f aca="false">SUM(D31:D36)</f>
        <v>1846.692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customFormat="false" ht="12.75" hidden="false" customHeight="true" outlineLevel="0" collapsed="false">
      <c r="A38" s="62"/>
      <c r="B38" s="62"/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customFormat="false" ht="12.75" hidden="false" customHeight="true" outlineLevel="0" collapsed="false">
      <c r="A39" s="63"/>
      <c r="B39" s="64" t="s">
        <v>52</v>
      </c>
      <c r="C39" s="62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customFormat="false" ht="12.75" hidden="false" customHeight="true" outlineLevel="0" collapsed="false">
      <c r="A40" s="65"/>
      <c r="B40" s="62"/>
      <c r="C40" s="62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customFormat="false" ht="12.75" hidden="false" customHeight="true" outlineLevel="0" collapsed="false">
      <c r="A41" s="60" t="s">
        <v>53</v>
      </c>
      <c r="B41" s="60"/>
      <c r="C41" s="48" t="s">
        <v>41</v>
      </c>
      <c r="D41" s="66" t="s">
        <v>42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customFormat="false" ht="12.75" hidden="false" customHeight="true" outlineLevel="0" collapsed="false">
      <c r="A42" s="49" t="s">
        <v>18</v>
      </c>
      <c r="B42" s="50" t="s">
        <v>54</v>
      </c>
      <c r="C42" s="67" t="n">
        <v>0.0833</v>
      </c>
      <c r="D42" s="68" t="n">
        <f aca="false">C42*$D$37</f>
        <v>153.8294436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customFormat="false" ht="12.75" hidden="false" customHeight="true" outlineLevel="0" collapsed="false">
      <c r="A43" s="69" t="s">
        <v>20</v>
      </c>
      <c r="B43" s="59" t="s">
        <v>55</v>
      </c>
      <c r="C43" s="70" t="n">
        <v>0.1111</v>
      </c>
      <c r="D43" s="71" t="n">
        <f aca="false">C43*$D$37</f>
        <v>205.1674812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customFormat="false" ht="12.75" hidden="false" customHeight="true" outlineLevel="0" collapsed="false">
      <c r="A44" s="60" t="s">
        <v>56</v>
      </c>
      <c r="B44" s="60"/>
      <c r="C44" s="72" t="n">
        <f aca="false">C42+C43</f>
        <v>0.1944</v>
      </c>
      <c r="D44" s="73" t="n">
        <f aca="false">ROUND(SUM(D42:D43),2)</f>
        <v>359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customFormat="false" ht="12.75" hidden="false" customHeight="true" outlineLevel="0" collapsed="false">
      <c r="A45" s="65"/>
      <c r="B45" s="62"/>
      <c r="C45" s="62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customFormat="false" ht="12.75" hidden="false" customHeight="true" outlineLevel="0" collapsed="false">
      <c r="A46" s="65"/>
      <c r="B46" s="62"/>
      <c r="C46" s="62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customFormat="false" ht="12.75" hidden="false" customHeight="true" outlineLevel="0" collapsed="false">
      <c r="A47" s="60" t="s">
        <v>57</v>
      </c>
      <c r="B47" s="60"/>
      <c r="C47" s="47" t="s">
        <v>41</v>
      </c>
      <c r="D47" s="48" t="s">
        <v>42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customFormat="false" ht="12.75" hidden="false" customHeight="true" outlineLevel="0" collapsed="false">
      <c r="A48" s="49" t="s">
        <v>18</v>
      </c>
      <c r="B48" s="50" t="s">
        <v>58</v>
      </c>
      <c r="C48" s="67" t="n">
        <v>0.2</v>
      </c>
      <c r="D48" s="68" t="n">
        <f aca="false">SUM($D$37,$D$44,$D$95)*C48</f>
        <v>444.79485016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customFormat="false" ht="12.75" hidden="false" customHeight="true" outlineLevel="0" collapsed="false">
      <c r="A49" s="53" t="s">
        <v>20</v>
      </c>
      <c r="B49" s="54" t="s">
        <v>59</v>
      </c>
      <c r="C49" s="74" t="n">
        <v>0.015</v>
      </c>
      <c r="D49" s="68" t="n">
        <f aca="false">SUM($D$37,$D$44,$D$95)*C49</f>
        <v>33.359613762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customFormat="false" ht="12.75" hidden="false" customHeight="true" outlineLevel="0" collapsed="false">
      <c r="A50" s="53" t="s">
        <v>23</v>
      </c>
      <c r="B50" s="54" t="s">
        <v>60</v>
      </c>
      <c r="C50" s="74" t="n">
        <v>0.01</v>
      </c>
      <c r="D50" s="68" t="n">
        <f aca="false">SUM($D$37,$D$44,$D$95)*C50</f>
        <v>22.239742508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customFormat="false" ht="12.75" hidden="false" customHeight="true" outlineLevel="0" collapsed="false">
      <c r="A51" s="53" t="s">
        <v>26</v>
      </c>
      <c r="B51" s="54" t="s">
        <v>61</v>
      </c>
      <c r="C51" s="74" t="n">
        <v>0.002</v>
      </c>
      <c r="D51" s="68" t="n">
        <f aca="false">SUM($D$37,$D$44,$D$95)*C51</f>
        <v>4.4479485016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customFormat="false" ht="12.75" hidden="false" customHeight="true" outlineLevel="0" collapsed="false">
      <c r="A52" s="53" t="s">
        <v>47</v>
      </c>
      <c r="B52" s="54" t="s">
        <v>62</v>
      </c>
      <c r="C52" s="74" t="n">
        <v>0.025</v>
      </c>
      <c r="D52" s="68" t="n">
        <f aca="false">SUM($D$37,$D$44,$D$95)*C52</f>
        <v>55.59935627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customFormat="false" ht="12.75" hidden="false" customHeight="true" outlineLevel="0" collapsed="false">
      <c r="A53" s="53" t="s">
        <v>49</v>
      </c>
      <c r="B53" s="54" t="s">
        <v>63</v>
      </c>
      <c r="C53" s="74" t="n">
        <v>0.08</v>
      </c>
      <c r="D53" s="68" t="n">
        <f aca="false">SUM($D$37,$D$44,$D$95)*C53</f>
        <v>177.917940064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customFormat="false" ht="12.75" hidden="false" customHeight="true" outlineLevel="0" collapsed="false">
      <c r="A54" s="53" t="s">
        <v>64</v>
      </c>
      <c r="B54" s="54" t="s">
        <v>65</v>
      </c>
      <c r="C54" s="75" t="n">
        <v>0.06</v>
      </c>
      <c r="D54" s="68" t="n">
        <f aca="false">SUM($D$37,$D$44,$D$95)*C54</f>
        <v>133.438455048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customFormat="false" ht="12.75" hidden="false" customHeight="true" outlineLevel="0" collapsed="false">
      <c r="A55" s="69" t="s">
        <v>66</v>
      </c>
      <c r="B55" s="59" t="s">
        <v>67</v>
      </c>
      <c r="C55" s="76" t="n">
        <v>0.006</v>
      </c>
      <c r="D55" s="68" t="n">
        <f aca="false">SUM($D$37,$D$44,$D$95)*C55</f>
        <v>13.3438455048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customFormat="false" ht="12.75" hidden="false" customHeight="true" outlineLevel="0" collapsed="false">
      <c r="A56" s="60" t="s">
        <v>56</v>
      </c>
      <c r="B56" s="60"/>
      <c r="C56" s="77" t="n">
        <f aca="false">SUM(C48:C55)</f>
        <v>0.398</v>
      </c>
      <c r="D56" s="78" t="n">
        <f aca="false">ROUND(SUM(D48:D55),2)</f>
        <v>885.14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customFormat="false" ht="12.75" hidden="false" customHeight="true" outlineLevel="0" collapsed="false">
      <c r="A57" s="79" t="s">
        <v>68</v>
      </c>
      <c r="B57" s="79"/>
      <c r="C57" s="79"/>
      <c r="D57" s="7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customFormat="false" ht="23.85" hidden="false" customHeight="true" outlineLevel="0" collapsed="false">
      <c r="A58" s="80" t="s">
        <v>176</v>
      </c>
      <c r="B58" s="80"/>
      <c r="C58" s="80"/>
      <c r="D58" s="80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customFormat="false" ht="12.75" hidden="false" customHeight="true" outlineLevel="0" collapsed="false">
      <c r="A59" s="81" t="s">
        <v>70</v>
      </c>
      <c r="B59" s="81"/>
      <c r="C59" s="81"/>
      <c r="D59" s="81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customFormat="false" ht="12.75" hidden="false" customHeight="true" outlineLevel="0" collapsed="false">
      <c r="A60" s="65"/>
      <c r="B60" s="62"/>
      <c r="C60" s="62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customFormat="false" ht="12.75" hidden="false" customHeight="true" outlineLevel="0" collapsed="false">
      <c r="A61" s="60" t="s">
        <v>71</v>
      </c>
      <c r="B61" s="60"/>
      <c r="C61" s="66" t="s">
        <v>72</v>
      </c>
      <c r="D61" s="48" t="s">
        <v>73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customFormat="false" ht="12.75" hidden="false" customHeight="true" outlineLevel="0" collapsed="false">
      <c r="A62" s="49" t="s">
        <v>18</v>
      </c>
      <c r="B62" s="82" t="s">
        <v>144</v>
      </c>
      <c r="C62" s="83" t="n">
        <v>6.5</v>
      </c>
      <c r="D62" s="71" t="n">
        <f aca="false">IF((22*2*C62-ROUND(D31*0.06,2))&lt;=0,0,(22*2*C62-ROUND(D31*0.06,2)))</f>
        <v>193.67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customFormat="false" ht="12.75" hidden="false" customHeight="true" outlineLevel="0" collapsed="false">
      <c r="A63" s="53" t="s">
        <v>20</v>
      </c>
      <c r="B63" s="54" t="s">
        <v>177</v>
      </c>
      <c r="C63" s="83" t="n">
        <v>20.08</v>
      </c>
      <c r="D63" s="84" t="n">
        <f aca="false">C63*22*99%</f>
        <v>437.3424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customFormat="false" ht="12.75" hidden="false" customHeight="true" outlineLevel="0" collapsed="false">
      <c r="A64" s="53" t="s">
        <v>23</v>
      </c>
      <c r="B64" s="54" t="s">
        <v>76</v>
      </c>
      <c r="C64" s="83" t="n">
        <v>0</v>
      </c>
      <c r="D64" s="84" t="n">
        <v>0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customFormat="false" ht="12.75" hidden="false" customHeight="true" outlineLevel="0" collapsed="false">
      <c r="A65" s="53" t="s">
        <v>26</v>
      </c>
      <c r="B65" s="54" t="s">
        <v>178</v>
      </c>
      <c r="C65" s="83" t="n">
        <v>11</v>
      </c>
      <c r="D65" s="84" t="n">
        <v>11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customFormat="false" ht="12.75" hidden="false" customHeight="true" outlineLevel="0" collapsed="false">
      <c r="A66" s="53" t="s">
        <v>47</v>
      </c>
      <c r="B66" s="54" t="s">
        <v>179</v>
      </c>
      <c r="C66" s="83" t="n">
        <v>10</v>
      </c>
      <c r="D66" s="84" t="n">
        <v>10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customFormat="false" ht="12.75" hidden="false" customHeight="true" outlineLevel="0" collapsed="false">
      <c r="A67" s="53" t="s">
        <v>49</v>
      </c>
      <c r="B67" s="85" t="s">
        <v>180</v>
      </c>
      <c r="C67" s="86" t="n">
        <v>0.1</v>
      </c>
      <c r="D67" s="84" t="n">
        <f aca="false">D37*C67</f>
        <v>184.6692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customFormat="false" ht="12.75" hidden="false" customHeight="true" outlineLevel="0" collapsed="false">
      <c r="A68" s="69" t="s">
        <v>64</v>
      </c>
      <c r="B68" s="85" t="s">
        <v>80</v>
      </c>
      <c r="C68" s="83" t="n">
        <v>0</v>
      </c>
      <c r="D68" s="87" t="n">
        <v>0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customFormat="false" ht="12.75" hidden="false" customHeight="true" outlineLevel="0" collapsed="false">
      <c r="A69" s="69" t="s">
        <v>66</v>
      </c>
      <c r="B69" s="85"/>
      <c r="C69" s="83" t="n">
        <v>0</v>
      </c>
      <c r="D69" s="88" t="n">
        <v>0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customFormat="false" ht="12.75" hidden="false" customHeight="true" outlineLevel="0" collapsed="false">
      <c r="A70" s="89" t="s">
        <v>56</v>
      </c>
      <c r="B70" s="89"/>
      <c r="C70" s="89"/>
      <c r="D70" s="73" t="n">
        <f aca="false">SUM(D62:D69)</f>
        <v>836.6816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customFormat="false" ht="12.75" hidden="false" customHeight="true" outlineLevel="0" collapsed="false">
      <c r="A71" s="90"/>
      <c r="B71" s="90"/>
      <c r="C71" s="90"/>
      <c r="D71" s="91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customFormat="false" ht="12.75" hidden="false" customHeight="true" outlineLevel="0" collapsed="false">
      <c r="A72" s="65"/>
      <c r="B72" s="62"/>
      <c r="C72" s="62"/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customFormat="false" ht="12.75" hidden="false" customHeight="true" outlineLevel="0" collapsed="false">
      <c r="A73" s="62"/>
      <c r="B73" s="92" t="s">
        <v>82</v>
      </c>
      <c r="C73" s="62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customFormat="false" ht="12.75" hidden="false" customHeight="true" outlineLevel="0" collapsed="false">
      <c r="A74" s="62"/>
      <c r="B74" s="62"/>
      <c r="C74" s="62"/>
      <c r="D74" s="62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customFormat="false" ht="12.75" hidden="false" customHeight="true" outlineLevel="0" collapsed="false">
      <c r="A75" s="60" t="s">
        <v>83</v>
      </c>
      <c r="B75" s="60"/>
      <c r="C75" s="48" t="s">
        <v>42</v>
      </c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customFormat="false" ht="12.75" hidden="false" customHeight="true" outlineLevel="0" collapsed="false">
      <c r="A76" s="49" t="s">
        <v>84</v>
      </c>
      <c r="B76" s="50" t="s">
        <v>85</v>
      </c>
      <c r="C76" s="71" t="n">
        <f aca="false">D44</f>
        <v>359</v>
      </c>
      <c r="D76" s="62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customFormat="false" ht="12.75" hidden="false" customHeight="true" outlineLevel="0" collapsed="false">
      <c r="A77" s="53" t="s">
        <v>86</v>
      </c>
      <c r="B77" s="54" t="s">
        <v>87</v>
      </c>
      <c r="C77" s="84" t="n">
        <f aca="false">D56</f>
        <v>885.14</v>
      </c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customFormat="false" ht="12.75" hidden="false" customHeight="true" outlineLevel="0" collapsed="false">
      <c r="A78" s="69" t="s">
        <v>88</v>
      </c>
      <c r="B78" s="59" t="s">
        <v>89</v>
      </c>
      <c r="C78" s="87" t="n">
        <f aca="false">D70</f>
        <v>836.6816</v>
      </c>
      <c r="D78" s="6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customFormat="false" ht="12.75" hidden="false" customHeight="true" outlineLevel="0" collapsed="false">
      <c r="A79" s="60" t="s">
        <v>56</v>
      </c>
      <c r="B79" s="60"/>
      <c r="C79" s="78" t="n">
        <f aca="false">ROUND(SUM(C76:C78),2)</f>
        <v>2080.82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customFormat="false" ht="12.75" hidden="false" customHeight="true" outlineLevel="0" collapsed="false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customFormat="false" ht="12.75" hidden="false" customHeight="true" outlineLevel="0" collapsed="false">
      <c r="A81" s="63"/>
      <c r="B81" s="64" t="s">
        <v>90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customFormat="false" ht="12.75" hidden="false" customHeight="true" outlineLevel="0" collapsed="false">
      <c r="A82" s="63"/>
      <c r="B82" s="63"/>
      <c r="C82" s="63"/>
      <c r="D82" s="93" t="n">
        <f aca="false">C90*D37</f>
        <v>133.2949672368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customFormat="false" ht="12.75" hidden="false" customHeight="true" outlineLevel="0" collapsed="false">
      <c r="A83" s="46" t="s">
        <v>90</v>
      </c>
      <c r="B83" s="46"/>
      <c r="C83" s="48" t="s">
        <v>41</v>
      </c>
      <c r="D83" s="66" t="s">
        <v>42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customFormat="false" ht="12.75" hidden="false" customHeight="true" outlineLevel="0" collapsed="false">
      <c r="A84" s="49" t="s">
        <v>18</v>
      </c>
      <c r="B84" s="50" t="s">
        <v>91</v>
      </c>
      <c r="C84" s="67" t="n">
        <f aca="false">0.05*(1/12)</f>
        <v>0.00416666666666667</v>
      </c>
      <c r="D84" s="68" t="n">
        <f aca="false">C84*$D$37</f>
        <v>7.69455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customFormat="false" ht="12.75" hidden="false" customHeight="true" outlineLevel="0" collapsed="false">
      <c r="A85" s="53" t="s">
        <v>20</v>
      </c>
      <c r="B85" s="54" t="s">
        <v>92</v>
      </c>
      <c r="C85" s="74" t="n">
        <f aca="false">($C$53*C84)</f>
        <v>0.000333333333333333</v>
      </c>
      <c r="D85" s="68" t="n">
        <f aca="false">C85*$D$37</f>
        <v>0.615564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customFormat="false" ht="12.75" hidden="false" customHeight="true" outlineLevel="0" collapsed="false">
      <c r="A86" s="53" t="s">
        <v>23</v>
      </c>
      <c r="B86" s="54" t="s">
        <v>93</v>
      </c>
      <c r="C86" s="74" t="n">
        <v>0.02</v>
      </c>
      <c r="D86" s="68" t="n">
        <f aca="false">C86*$D$37</f>
        <v>36.93384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customFormat="false" ht="12.75" hidden="false" customHeight="true" outlineLevel="0" collapsed="false">
      <c r="A87" s="53" t="s">
        <v>26</v>
      </c>
      <c r="B87" s="54" t="s">
        <v>94</v>
      </c>
      <c r="C87" s="74" t="n">
        <v>0.0198</v>
      </c>
      <c r="D87" s="68" t="n">
        <f aca="false">C87*$D$37</f>
        <v>36.5645016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customFormat="false" ht="12.75" hidden="false" customHeight="true" outlineLevel="0" collapsed="false">
      <c r="A88" s="53" t="s">
        <v>47</v>
      </c>
      <c r="B88" s="54" t="s">
        <v>95</v>
      </c>
      <c r="C88" s="74" t="n">
        <f aca="false">($C$56*C87)</f>
        <v>0.0078804</v>
      </c>
      <c r="D88" s="71" t="n">
        <f aca="false">C88*$D$37</f>
        <v>14.5526716368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customFormat="false" ht="12.75" hidden="false" customHeight="true" outlineLevel="0" collapsed="false">
      <c r="A89" s="69" t="s">
        <v>49</v>
      </c>
      <c r="B89" s="59" t="s">
        <v>96</v>
      </c>
      <c r="C89" s="76" t="n">
        <v>0.02</v>
      </c>
      <c r="D89" s="68" t="n">
        <f aca="false">C89*$D$37</f>
        <v>36.93384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customFormat="false" ht="12.75" hidden="false" customHeight="true" outlineLevel="0" collapsed="false">
      <c r="A90" s="60" t="s">
        <v>56</v>
      </c>
      <c r="B90" s="60"/>
      <c r="C90" s="77" t="n">
        <f aca="false">SUM(C84:C89)</f>
        <v>0.0721804</v>
      </c>
      <c r="D90" s="94" t="n">
        <f aca="false">SUM(D84:D89)</f>
        <v>133.2949672368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customFormat="false" ht="12.75" hidden="false" customHeight="true" outlineLevel="0" collapsed="false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customFormat="false" ht="12.75" hidden="false" customHeight="true" outlineLevel="0" collapsed="false">
      <c r="A92" s="63"/>
      <c r="B92" s="64" t="s">
        <v>97</v>
      </c>
      <c r="C92" s="62"/>
      <c r="D92" s="62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customFormat="false" ht="12.75" hidden="false" customHeight="true" outlineLevel="0" collapsed="false">
      <c r="A93" s="65"/>
      <c r="B93" s="62"/>
      <c r="C93" s="62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customFormat="false" ht="12.75" hidden="false" customHeight="true" outlineLevel="0" collapsed="false">
      <c r="A94" s="60" t="s">
        <v>98</v>
      </c>
      <c r="B94" s="60"/>
      <c r="C94" s="47" t="s">
        <v>41</v>
      </c>
      <c r="D94" s="48" t="s">
        <v>42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customFormat="false" ht="12.75" hidden="false" customHeight="true" outlineLevel="0" collapsed="false">
      <c r="A95" s="49" t="s">
        <v>18</v>
      </c>
      <c r="B95" s="95" t="s">
        <v>99</v>
      </c>
      <c r="C95" s="67" t="n">
        <v>0.0099</v>
      </c>
      <c r="D95" s="68" t="n">
        <f aca="false">C95*$D$37</f>
        <v>18.2822508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customFormat="false" ht="12.75" hidden="false" customHeight="true" outlineLevel="0" collapsed="false">
      <c r="A96" s="53" t="s">
        <v>20</v>
      </c>
      <c r="B96" s="96" t="s">
        <v>100</v>
      </c>
      <c r="C96" s="74" t="n">
        <v>0.0167</v>
      </c>
      <c r="D96" s="68" t="n">
        <f aca="false">C96*$D$37</f>
        <v>30.8397564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customFormat="false" ht="12.75" hidden="false" customHeight="true" outlineLevel="0" collapsed="false">
      <c r="A97" s="53" t="s">
        <v>23</v>
      </c>
      <c r="B97" s="96" t="s">
        <v>101</v>
      </c>
      <c r="C97" s="74" t="n">
        <f aca="false">(5/365)*1.5%</f>
        <v>0.000205479452054794</v>
      </c>
      <c r="D97" s="68" t="n">
        <f aca="false">C97*$D$37</f>
        <v>0.379457260273973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customFormat="false" ht="12.75" hidden="false" customHeight="true" outlineLevel="0" collapsed="false">
      <c r="A98" s="53" t="s">
        <v>26</v>
      </c>
      <c r="B98" s="96" t="s">
        <v>102</v>
      </c>
      <c r="C98" s="74" t="n">
        <v>0.0003</v>
      </c>
      <c r="D98" s="68" t="n">
        <f aca="false">C98*$D$37</f>
        <v>0.5540076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customFormat="false" ht="12.75" hidden="false" customHeight="true" outlineLevel="0" collapsed="false">
      <c r="A99" s="53" t="s">
        <v>47</v>
      </c>
      <c r="B99" s="96" t="s">
        <v>103</v>
      </c>
      <c r="C99" s="74" t="n">
        <f aca="false">(1/12)*2.5%*(4/12)</f>
        <v>0.000694444444444444</v>
      </c>
      <c r="D99" s="68" t="n">
        <f aca="false">C99*$D$37</f>
        <v>1.282425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customFormat="false" ht="12.75" hidden="false" customHeight="true" outlineLevel="0" collapsed="false">
      <c r="A100" s="53" t="s">
        <v>49</v>
      </c>
      <c r="B100" s="96" t="s">
        <v>104</v>
      </c>
      <c r="C100" s="74" t="n">
        <v>0</v>
      </c>
      <c r="D100" s="68" t="n">
        <f aca="false">C100*$D$37</f>
        <v>0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customFormat="false" ht="12.75" hidden="false" customHeight="true" outlineLevel="0" collapsed="false">
      <c r="A101" s="60" t="s">
        <v>56</v>
      </c>
      <c r="B101" s="60"/>
      <c r="C101" s="77" t="n">
        <f aca="false">SUM(C95:C100)</f>
        <v>0.0277999238964992</v>
      </c>
      <c r="D101" s="94" t="n">
        <f aca="false">SUM(D95:D100)</f>
        <v>51.337897060274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customFormat="false" ht="12.75" hidden="false" customHeight="true" outlineLevel="0" collapsed="false">
      <c r="A102" s="97" t="s">
        <v>105</v>
      </c>
      <c r="B102" s="97"/>
      <c r="C102" s="97"/>
      <c r="D102" s="97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customFormat="false" ht="12.75" hidden="false" customHeight="true" outlineLevel="0" collapsed="false">
      <c r="A103" s="97"/>
      <c r="B103" s="97"/>
      <c r="C103" s="97"/>
      <c r="D103" s="97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customFormat="false" ht="12.75" hidden="false" customHeight="true" outlineLevel="0" collapsed="false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customFormat="false" ht="12.75" hidden="false" customHeight="true" outlineLevel="0" collapsed="false">
      <c r="A105" s="60" t="s">
        <v>106</v>
      </c>
      <c r="B105" s="60"/>
      <c r="C105" s="47" t="s">
        <v>41</v>
      </c>
      <c r="D105" s="48" t="s">
        <v>42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customFormat="false" ht="12.75" hidden="false" customHeight="true" outlineLevel="0" collapsed="false">
      <c r="A106" s="98" t="s">
        <v>18</v>
      </c>
      <c r="B106" s="99" t="s">
        <v>107</v>
      </c>
      <c r="C106" s="100" t="n">
        <v>0</v>
      </c>
      <c r="D106" s="101" t="n">
        <f aca="false">C106*$D$37</f>
        <v>0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customFormat="false" ht="12.75" hidden="false" customHeight="true" outlineLevel="0" collapsed="false">
      <c r="A107" s="60" t="s">
        <v>56</v>
      </c>
      <c r="B107" s="60"/>
      <c r="C107" s="77" t="n">
        <f aca="false">SUM(C106)</f>
        <v>0</v>
      </c>
      <c r="D107" s="94" t="n">
        <f aca="false">SUM(D106)</f>
        <v>0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customFormat="false" ht="12.75" hidden="false" customHeight="true" outlineLevel="0" collapsed="false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customFormat="false" ht="12.75" hidden="false" customHeight="true" outlineLevel="0" collapsed="false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customFormat="false" ht="12.75" hidden="false" customHeight="true" outlineLevel="0" collapsed="false">
      <c r="A110" s="62"/>
      <c r="B110" s="92" t="s">
        <v>108</v>
      </c>
      <c r="C110" s="62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customFormat="false" ht="12.75" hidden="false" customHeight="true" outlineLevel="0" collapsed="false">
      <c r="A111" s="62"/>
      <c r="B111" s="62"/>
      <c r="C111" s="62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customFormat="false" ht="12.75" hidden="false" customHeight="true" outlineLevel="0" collapsed="false">
      <c r="A112" s="60" t="s">
        <v>109</v>
      </c>
      <c r="B112" s="60"/>
      <c r="C112" s="48" t="s">
        <v>42</v>
      </c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customFormat="false" ht="12.75" hidden="false" customHeight="true" outlineLevel="0" collapsed="false">
      <c r="A113" s="49" t="s">
        <v>110</v>
      </c>
      <c r="B113" s="50" t="s">
        <v>111</v>
      </c>
      <c r="C113" s="71" t="n">
        <f aca="false">D101</f>
        <v>51.337897060274</v>
      </c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customFormat="false" ht="12.75" hidden="false" customHeight="true" outlineLevel="0" collapsed="false">
      <c r="A114" s="69" t="s">
        <v>112</v>
      </c>
      <c r="B114" s="59" t="s">
        <v>113</v>
      </c>
      <c r="C114" s="87" t="n">
        <f aca="false">D107</f>
        <v>0</v>
      </c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customFormat="false" ht="12.75" hidden="false" customHeight="true" outlineLevel="0" collapsed="false">
      <c r="A115" s="60" t="s">
        <v>56</v>
      </c>
      <c r="B115" s="60"/>
      <c r="C115" s="78" t="n">
        <f aca="false">SUM(C113:C114)</f>
        <v>51.337897060274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customFormat="false" ht="12.75" hidden="false" customHeight="true" outlineLevel="0" collapsed="false">
      <c r="A116" s="62"/>
      <c r="B116" s="62"/>
      <c r="C116" s="62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customFormat="false" ht="12.75" hidden="false" customHeight="true" outlineLevel="0" collapsed="false">
      <c r="A117" s="65"/>
      <c r="B117" s="64" t="s">
        <v>114</v>
      </c>
      <c r="C117" s="62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customFormat="false" ht="12.75" hidden="false" customHeight="true" outlineLevel="0" collapsed="false">
      <c r="A118" s="65"/>
      <c r="B118" s="62"/>
      <c r="C118" s="62"/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customFormat="false" ht="12.75" hidden="false" customHeight="true" outlineLevel="0" collapsed="false">
      <c r="A119" s="60" t="s">
        <v>115</v>
      </c>
      <c r="B119" s="60"/>
      <c r="C119" s="48" t="s">
        <v>42</v>
      </c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customFormat="false" ht="12.75" hidden="false" customHeight="true" outlineLevel="0" collapsed="false">
      <c r="A120" s="49" t="s">
        <v>18</v>
      </c>
      <c r="B120" s="59" t="s">
        <v>116</v>
      </c>
      <c r="C120" s="94" t="n">
        <f aca="false">'cotação de insumos'!H30/12</f>
        <v>229.954166666667</v>
      </c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customFormat="false" ht="12.75" hidden="false" customHeight="true" outlineLevel="0" collapsed="false">
      <c r="A121" s="49" t="s">
        <v>20</v>
      </c>
      <c r="B121" s="59" t="s">
        <v>181</v>
      </c>
      <c r="C121" s="94" t="n">
        <f aca="false">'cotação de insumos'!H2/12</f>
        <v>263.905833333333</v>
      </c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customFormat="false" ht="12.75" hidden="false" customHeight="true" outlineLevel="0" collapsed="false">
      <c r="A122" s="49" t="s">
        <v>23</v>
      </c>
      <c r="B122" s="59" t="s">
        <v>118</v>
      </c>
      <c r="C122" s="94" t="n">
        <f aca="false">'cotação de insumos'!H7/12</f>
        <v>370.4825</v>
      </c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customFormat="false" ht="12.75" hidden="false" customHeight="true" outlineLevel="0" collapsed="false">
      <c r="A123" s="60" t="s">
        <v>56</v>
      </c>
      <c r="B123" s="60"/>
      <c r="C123" s="189" t="n">
        <f aca="false">SUM(C120:C122)</f>
        <v>864.3425</v>
      </c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customFormat="false" ht="15" hidden="false" customHeight="true" outlineLevel="0" collapsed="false">
      <c r="A124" s="103"/>
      <c r="B124" s="62"/>
      <c r="C124" s="62"/>
      <c r="D124" s="62"/>
      <c r="E124" s="188"/>
      <c r="F124" s="190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customFormat="false" ht="12.75" hidden="false" customHeight="true" outlineLevel="0" collapsed="false">
      <c r="A125" s="65"/>
      <c r="B125" s="64" t="s">
        <v>119</v>
      </c>
      <c r="C125" s="62"/>
      <c r="D125" s="62"/>
      <c r="E125" s="188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customFormat="false" ht="12.75" hidden="false" customHeight="true" outlineLevel="0" collapsed="false">
      <c r="A126" s="65"/>
      <c r="B126" s="62"/>
      <c r="C126" s="62"/>
      <c r="D126" s="62"/>
      <c r="E126" s="188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customFormat="false" ht="12.75" hidden="false" customHeight="true" outlineLevel="0" collapsed="false">
      <c r="A127" s="60" t="s">
        <v>120</v>
      </c>
      <c r="B127" s="60"/>
      <c r="C127" s="48" t="s">
        <v>41</v>
      </c>
      <c r="D127" s="48" t="s">
        <v>42</v>
      </c>
      <c r="E127" s="188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customFormat="false" ht="15" hidden="false" customHeight="true" outlineLevel="0" collapsed="false">
      <c r="A128" s="49" t="s">
        <v>18</v>
      </c>
      <c r="B128" s="50" t="s">
        <v>121</v>
      </c>
      <c r="C128" s="105" t="n">
        <v>0.08</v>
      </c>
      <c r="D128" s="106" t="n">
        <f aca="false">C128*$C$149</f>
        <v>398.118989143766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customFormat="false" ht="12.75" hidden="false" customHeight="true" outlineLevel="0" collapsed="false">
      <c r="A129" s="53" t="s">
        <v>20</v>
      </c>
      <c r="B129" s="54" t="s">
        <v>122</v>
      </c>
      <c r="C129" s="75" t="n">
        <v>0.08</v>
      </c>
      <c r="D129" s="107" t="n">
        <f aca="false">C129*($D$128+$C$149)</f>
        <v>429.968508275267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customFormat="false" ht="12.75" hidden="false" customHeight="true" outlineLevel="0" collapsed="false">
      <c r="A130" s="53" t="s">
        <v>23</v>
      </c>
      <c r="B130" s="108" t="s">
        <v>123</v>
      </c>
      <c r="C130" s="108"/>
      <c r="D130" s="10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customFormat="false" ht="12.75" hidden="false" customHeight="true" outlineLevel="0" collapsed="false">
      <c r="A131" s="53"/>
      <c r="B131" s="54" t="s">
        <v>124</v>
      </c>
      <c r="C131" s="74" t="n">
        <v>0.0165</v>
      </c>
      <c r="D131" s="107" t="n">
        <f aca="false">(($C$149+$D$128+$D$129)/(1-$C$136))*C131</f>
        <v>111.691527951389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customFormat="false" ht="12.75" hidden="false" customHeight="true" outlineLevel="0" collapsed="false">
      <c r="A132" s="53"/>
      <c r="B132" s="54" t="s">
        <v>125</v>
      </c>
      <c r="C132" s="74" t="n">
        <v>0.076</v>
      </c>
      <c r="D132" s="107" t="n">
        <f aca="false">(($C$149+$D$128+$D$129)/(1-$C$136))*C132</f>
        <v>514.457946927608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customFormat="false" ht="12.75" hidden="false" customHeight="true" outlineLevel="0" collapsed="false">
      <c r="A133" s="53"/>
      <c r="B133" s="108" t="s">
        <v>126</v>
      </c>
      <c r="C133" s="110"/>
      <c r="D133" s="111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customFormat="false" ht="12.75" hidden="false" customHeight="true" outlineLevel="0" collapsed="false">
      <c r="A134" s="53"/>
      <c r="B134" s="108" t="s">
        <v>127</v>
      </c>
      <c r="C134" s="110"/>
      <c r="D134" s="111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customFormat="false" ht="12.75" hidden="false" customHeight="true" outlineLevel="0" collapsed="false">
      <c r="A135" s="53"/>
      <c r="B135" s="54" t="s">
        <v>128</v>
      </c>
      <c r="C135" s="55" t="n">
        <v>0.05</v>
      </c>
      <c r="D135" s="107" t="n">
        <f aca="false">((C$149+D$128+D$129)/(1-$C$136))*C135</f>
        <v>338.459175610269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customFormat="false" ht="12.75" hidden="false" customHeight="true" outlineLevel="0" collapsed="false">
      <c r="A136" s="53"/>
      <c r="B136" s="59" t="s">
        <v>129</v>
      </c>
      <c r="C136" s="70" t="n">
        <f aca="false">SUM(C131:C135)</f>
        <v>0.1425</v>
      </c>
      <c r="D136" s="112" t="n">
        <f aca="false">SUM(D135+D132+D131)</f>
        <v>964.608650489266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customFormat="false" ht="12.75" hidden="false" customHeight="true" outlineLevel="0" collapsed="false">
      <c r="A137" s="113" t="s">
        <v>56</v>
      </c>
      <c r="B137" s="114"/>
      <c r="C137" s="77" t="n">
        <f aca="false">SUM(C128,C129,C136)</f>
        <v>0.3025</v>
      </c>
      <c r="D137" s="78" t="n">
        <f aca="false">D136+D129+D128</f>
        <v>1792.6961479083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customFormat="false" ht="12.75" hidden="false" customHeight="true" outlineLevel="0" collapsed="false">
      <c r="A138" s="191"/>
      <c r="B138" s="191"/>
      <c r="C138" s="192"/>
      <c r="D138" s="1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customFormat="false" ht="12.75" hidden="false" customHeight="true" outlineLevel="0" collapsed="false">
      <c r="A139" s="193"/>
      <c r="B139" s="193"/>
      <c r="C139" s="193"/>
      <c r="D139" s="19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customFormat="false" ht="12.75" hidden="false" customHeight="true" outlineLevel="0" collapsed="false">
      <c r="A140" s="103"/>
      <c r="B140" s="103"/>
      <c r="C140" s="62"/>
      <c r="D140" s="21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customFormat="false" ht="12.75" hidden="false" customHeight="true" outlineLevel="0" collapsed="false">
      <c r="A141" s="103"/>
      <c r="B141" s="64" t="s">
        <v>130</v>
      </c>
      <c r="C141" s="62"/>
      <c r="D141" s="21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customFormat="false" ht="12.75" hidden="false" customHeight="true" outlineLevel="0" collapsed="false">
      <c r="A142" s="65"/>
      <c r="B142" s="62"/>
      <c r="C142" s="62"/>
      <c r="D142" s="21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customFormat="false" ht="12.75" hidden="false" customHeight="true" outlineLevel="0" collapsed="false">
      <c r="A143" s="113" t="s">
        <v>131</v>
      </c>
      <c r="B143" s="114"/>
      <c r="C143" s="48" t="s">
        <v>42</v>
      </c>
      <c r="D143" s="21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customFormat="false" ht="12.75" hidden="false" customHeight="true" outlineLevel="0" collapsed="false">
      <c r="A144" s="49" t="s">
        <v>18</v>
      </c>
      <c r="B144" s="50" t="s">
        <v>39</v>
      </c>
      <c r="C144" s="186" t="n">
        <f aca="false">D37</f>
        <v>1846.692</v>
      </c>
      <c r="D144" s="12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customFormat="false" ht="12.75" hidden="false" customHeight="true" outlineLevel="0" collapsed="false">
      <c r="A145" s="53" t="s">
        <v>20</v>
      </c>
      <c r="B145" s="54" t="s">
        <v>52</v>
      </c>
      <c r="C145" s="56" t="n">
        <f aca="false">C79</f>
        <v>2080.82</v>
      </c>
      <c r="D145" s="123"/>
      <c r="E145" s="9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customFormat="false" ht="12.75" hidden="false" customHeight="true" outlineLevel="0" collapsed="false">
      <c r="A146" s="53" t="s">
        <v>23</v>
      </c>
      <c r="B146" s="54" t="s">
        <v>90</v>
      </c>
      <c r="C146" s="56" t="n">
        <f aca="false">D90</f>
        <v>133.2949672368</v>
      </c>
      <c r="D146" s="12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customFormat="false" ht="12.75" hidden="false" customHeight="true" outlineLevel="0" collapsed="false">
      <c r="A147" s="53" t="s">
        <v>26</v>
      </c>
      <c r="B147" s="54" t="s">
        <v>97</v>
      </c>
      <c r="C147" s="56" t="n">
        <f aca="false">C115</f>
        <v>51.337897060274</v>
      </c>
      <c r="D147" s="12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customFormat="false" ht="13.8" hidden="false" customHeight="false" outlineLevel="0" collapsed="false">
      <c r="A148" s="53" t="s">
        <v>47</v>
      </c>
      <c r="B148" s="54" t="s">
        <v>132</v>
      </c>
      <c r="C148" s="56" t="n">
        <f aca="false">C123</f>
        <v>864.3425</v>
      </c>
      <c r="D148" s="126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customFormat="false" ht="13.8" hidden="false" customHeight="false" outlineLevel="0" collapsed="false">
      <c r="A149" s="194"/>
      <c r="B149" s="195" t="s">
        <v>133</v>
      </c>
      <c r="C149" s="56" t="n">
        <f aca="false">SUM(C144:C148)</f>
        <v>4976.48736429707</v>
      </c>
      <c r="D149" s="126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customFormat="false" ht="12.75" hidden="false" customHeight="true" outlineLevel="0" collapsed="false">
      <c r="A150" s="69" t="s">
        <v>47</v>
      </c>
      <c r="B150" s="59" t="s">
        <v>119</v>
      </c>
      <c r="C150" s="112" t="n">
        <f aca="false">D137</f>
        <v>1792.6961479083</v>
      </c>
      <c r="D150" s="126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customFormat="false" ht="12.75" hidden="false" customHeight="true" outlineLevel="0" collapsed="false">
      <c r="A151" s="113" t="s">
        <v>134</v>
      </c>
      <c r="B151" s="114"/>
      <c r="C151" s="196" t="n">
        <f aca="false">C149+C150</f>
        <v>6769.18351220537</v>
      </c>
      <c r="D151" s="126" t="n">
        <f aca="false">C151*19*12</f>
        <v>1543373.84078283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customFormat="false" ht="12.75" hidden="false" customHeight="true" outlineLevel="0" collapsed="false">
      <c r="A152" s="113" t="s">
        <v>135</v>
      </c>
      <c r="B152" s="114"/>
      <c r="C152" s="78" t="n">
        <f aca="false">C151*C18</f>
        <v>6769.18351220537</v>
      </c>
      <c r="D152" s="1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customFormat="false" ht="12.75" hidden="false" customHeight="true" outlineLevel="0" collapsed="false">
      <c r="A153" s="113" t="s">
        <v>136</v>
      </c>
      <c r="B153" s="114"/>
      <c r="C153" s="78" t="n">
        <f aca="false">C152*12</f>
        <v>81230.2021464645</v>
      </c>
      <c r="D153" s="1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customFormat="false" ht="12.75" hidden="false" customHeight="true" outlineLevel="0" collapsed="false">
      <c r="A154" s="63"/>
      <c r="B154" s="63"/>
      <c r="C154" s="63"/>
      <c r="D154" s="1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customFormat="false" ht="12.75" hidden="false" customHeight="true" outlineLevel="0" collapsed="false">
      <c r="A155" s="63"/>
      <c r="B155" s="63"/>
      <c r="C155" s="63"/>
      <c r="D155" s="1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customFormat="false" ht="12.75" hidden="false" customHeight="true" outlineLevel="0" collapsed="false">
      <c r="A156" s="63"/>
      <c r="B156" s="63"/>
      <c r="C156" s="63"/>
      <c r="D156" s="1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customFormat="false" ht="12.75" hidden="false" customHeight="true" outlineLevel="0" collapsed="false">
      <c r="A157" s="63"/>
      <c r="B157" s="63"/>
      <c r="C157" s="63"/>
      <c r="D157" s="1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customFormat="false" ht="12.75" hidden="false" customHeight="true" outlineLevel="0" collapsed="false">
      <c r="A158" s="63"/>
      <c r="B158" s="63"/>
      <c r="C158" s="63"/>
      <c r="D158" s="1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customFormat="false" ht="12.75" hidden="false" customHeight="true" outlineLevel="0" collapsed="false">
      <c r="A159" s="63"/>
      <c r="B159" s="63"/>
      <c r="C159" s="63"/>
      <c r="D159" s="1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customFormat="false" ht="12.75" hidden="false" customHeight="true" outlineLevel="0" collapsed="false">
      <c r="A160" s="63"/>
      <c r="B160" s="63"/>
      <c r="C160" s="63"/>
      <c r="D160" s="1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customFormat="false" ht="12.75" hidden="false" customHeight="true" outlineLevel="0" collapsed="false">
      <c r="A161" s="63"/>
      <c r="B161" s="63"/>
      <c r="C161" s="63"/>
      <c r="D161" s="1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customFormat="false" ht="12.75" hidden="false" customHeight="true" outlineLevel="0" collapsed="false">
      <c r="A162" s="63"/>
      <c r="B162" s="63"/>
      <c r="C162" s="63"/>
      <c r="D162" s="1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customFormat="false" ht="12.75" hidden="false" customHeight="true" outlineLevel="0" collapsed="false">
      <c r="A163" s="63"/>
      <c r="B163" s="63"/>
      <c r="C163" s="63"/>
      <c r="D163" s="1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customFormat="false" ht="12.75" hidden="false" customHeight="true" outlineLevel="0" collapsed="false">
      <c r="A164" s="63"/>
      <c r="B164" s="63"/>
      <c r="C164" s="63"/>
      <c r="D164" s="1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customFormat="false" ht="12.75" hidden="false" customHeight="true" outlineLevel="0" collapsed="false">
      <c r="A165" s="63"/>
      <c r="B165" s="63"/>
      <c r="C165" s="63"/>
      <c r="D165" s="1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customFormat="false" ht="12.75" hidden="false" customHeight="true" outlineLevel="0" collapsed="false">
      <c r="A166" s="63"/>
      <c r="B166" s="63"/>
      <c r="C166" s="63"/>
      <c r="D166" s="1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customFormat="false" ht="12.75" hidden="false" customHeight="true" outlineLevel="0" collapsed="false">
      <c r="A167" s="63"/>
      <c r="B167" s="63"/>
      <c r="C167" s="63"/>
      <c r="D167" s="1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customFormat="false" ht="12.75" hidden="false" customHeight="true" outlineLevel="0" collapsed="false">
      <c r="A168" s="63"/>
      <c r="B168" s="63"/>
      <c r="C168" s="63"/>
      <c r="D168" s="1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customFormat="false" ht="12.75" hidden="false" customHeight="true" outlineLevel="0" collapsed="false">
      <c r="A169" s="63"/>
      <c r="B169" s="63"/>
      <c r="C169" s="63"/>
      <c r="D169" s="1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customFormat="false" ht="12.75" hidden="false" customHeight="true" outlineLevel="0" collapsed="false">
      <c r="A170" s="63"/>
      <c r="B170" s="63"/>
      <c r="C170" s="63"/>
      <c r="D170" s="1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customFormat="false" ht="12.75" hidden="false" customHeight="true" outlineLevel="0" collapsed="false">
      <c r="A171" s="63"/>
      <c r="B171" s="63"/>
      <c r="C171" s="63"/>
      <c r="D171" s="1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customFormat="false" ht="12.75" hidden="false" customHeight="true" outlineLevel="0" collapsed="false">
      <c r="A172" s="63"/>
      <c r="B172" s="63"/>
      <c r="C172" s="63"/>
      <c r="D172" s="1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customFormat="false" ht="12.75" hidden="false" customHeight="true" outlineLevel="0" collapsed="false">
      <c r="A173" s="63"/>
      <c r="B173" s="63"/>
      <c r="C173" s="63"/>
      <c r="D173" s="1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customFormat="false" ht="12.75" hidden="false" customHeight="true" outlineLevel="0" collapsed="false">
      <c r="A174" s="63"/>
      <c r="B174" s="63"/>
      <c r="C174" s="63"/>
      <c r="D174" s="1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customFormat="false" ht="12.75" hidden="false" customHeight="true" outlineLevel="0" collapsed="false">
      <c r="A175" s="63"/>
      <c r="B175" s="63"/>
      <c r="C175" s="63"/>
      <c r="D175" s="1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customFormat="false" ht="12.75" hidden="false" customHeight="true" outlineLevel="0" collapsed="false">
      <c r="A176" s="63"/>
      <c r="B176" s="63"/>
      <c r="C176" s="63"/>
      <c r="D176" s="1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customFormat="false" ht="12.75" hidden="false" customHeight="true" outlineLevel="0" collapsed="false">
      <c r="A177" s="63"/>
      <c r="B177" s="63"/>
      <c r="C177" s="63"/>
      <c r="D177" s="1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customFormat="false" ht="12.75" hidden="false" customHeight="true" outlineLevel="0" collapsed="false">
      <c r="A178" s="63"/>
      <c r="B178" s="63"/>
      <c r="C178" s="63"/>
      <c r="D178" s="1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customFormat="false" ht="12.75" hidden="false" customHeight="true" outlineLevel="0" collapsed="false">
      <c r="A179" s="63"/>
      <c r="B179" s="63"/>
      <c r="C179" s="63"/>
      <c r="D179" s="1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customFormat="false" ht="12.75" hidden="false" customHeight="true" outlineLevel="0" collapsed="false">
      <c r="A180" s="63"/>
      <c r="B180" s="63"/>
      <c r="C180" s="63"/>
      <c r="D180" s="1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customFormat="false" ht="12.75" hidden="false" customHeight="true" outlineLevel="0" collapsed="false">
      <c r="A181" s="63"/>
      <c r="B181" s="63"/>
      <c r="C181" s="63"/>
      <c r="D181" s="1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customFormat="false" ht="12.75" hidden="false" customHeight="true" outlineLevel="0" collapsed="false">
      <c r="A182" s="63"/>
      <c r="B182" s="63"/>
      <c r="C182" s="63"/>
      <c r="D182" s="1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customFormat="false" ht="12.75" hidden="false" customHeight="true" outlineLevel="0" collapsed="false">
      <c r="A183" s="63"/>
      <c r="B183" s="63"/>
      <c r="C183" s="63"/>
      <c r="D183" s="1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customFormat="false" ht="12.75" hidden="false" customHeight="true" outlineLevel="0" collapsed="false">
      <c r="A184" s="63"/>
      <c r="B184" s="63"/>
      <c r="C184" s="63"/>
      <c r="D184" s="1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customFormat="false" ht="12.75" hidden="false" customHeight="true" outlineLevel="0" collapsed="false">
      <c r="A185" s="63"/>
      <c r="B185" s="63"/>
      <c r="C185" s="63"/>
      <c r="D185" s="1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customFormat="false" ht="12.75" hidden="false" customHeight="true" outlineLevel="0" collapsed="false">
      <c r="A186" s="63"/>
      <c r="B186" s="63"/>
      <c r="C186" s="63"/>
      <c r="D186" s="1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customFormat="false" ht="12.75" hidden="false" customHeight="true" outlineLevel="0" collapsed="false">
      <c r="A187" s="63"/>
      <c r="B187" s="63"/>
      <c r="C187" s="63"/>
      <c r="D187" s="1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customFormat="false" ht="12.75" hidden="false" customHeight="true" outlineLevel="0" collapsed="false">
      <c r="A188" s="63"/>
      <c r="B188" s="63"/>
      <c r="C188" s="63"/>
      <c r="D188" s="1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customFormat="false" ht="12.75" hidden="false" customHeight="true" outlineLevel="0" collapsed="false">
      <c r="A189" s="63"/>
      <c r="B189" s="63"/>
      <c r="C189" s="63"/>
      <c r="D189" s="1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customFormat="false" ht="12.75" hidden="false" customHeight="true" outlineLevel="0" collapsed="false">
      <c r="A190" s="63"/>
      <c r="B190" s="63"/>
      <c r="C190" s="63"/>
      <c r="D190" s="1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customFormat="false" ht="12.75" hidden="false" customHeight="true" outlineLevel="0" collapsed="false">
      <c r="A191" s="63"/>
      <c r="B191" s="63"/>
      <c r="C191" s="63"/>
      <c r="D191" s="1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customFormat="false" ht="12.75" hidden="false" customHeight="true" outlineLevel="0" collapsed="false">
      <c r="A192" s="63"/>
      <c r="B192" s="63"/>
      <c r="C192" s="63"/>
      <c r="D192" s="1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customFormat="false" ht="12.75" hidden="false" customHeight="true" outlineLevel="0" collapsed="false">
      <c r="A193" s="63"/>
      <c r="B193" s="63"/>
      <c r="C193" s="63"/>
      <c r="D193" s="1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customFormat="false" ht="12.75" hidden="false" customHeight="true" outlineLevel="0" collapsed="false">
      <c r="A194" s="63"/>
      <c r="B194" s="63"/>
      <c r="C194" s="63"/>
      <c r="D194" s="1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customFormat="false" ht="12.75" hidden="false" customHeight="true" outlineLevel="0" collapsed="false">
      <c r="A195" s="63"/>
      <c r="B195" s="63"/>
      <c r="C195" s="63"/>
      <c r="D195" s="1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customFormat="false" ht="12.75" hidden="false" customHeight="true" outlineLevel="0" collapsed="false">
      <c r="A196" s="63"/>
      <c r="B196" s="63"/>
      <c r="C196" s="63"/>
      <c r="D196" s="1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customFormat="false" ht="12.75" hidden="false" customHeight="true" outlineLevel="0" collapsed="false">
      <c r="A197" s="63"/>
      <c r="B197" s="63"/>
      <c r="C197" s="63"/>
      <c r="D197" s="1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customFormat="false" ht="12.75" hidden="false" customHeight="true" outlineLevel="0" collapsed="false">
      <c r="A198" s="63"/>
      <c r="B198" s="63"/>
      <c r="C198" s="63"/>
      <c r="D198" s="1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customFormat="false" ht="12.75" hidden="false" customHeight="true" outlineLevel="0" collapsed="false">
      <c r="A199" s="63"/>
      <c r="B199" s="63"/>
      <c r="C199" s="63"/>
      <c r="D199" s="1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customFormat="false" ht="12.75" hidden="false" customHeight="true" outlineLevel="0" collapsed="false">
      <c r="A200" s="63"/>
      <c r="B200" s="63"/>
      <c r="C200" s="63"/>
      <c r="D200" s="1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customFormat="false" ht="12.75" hidden="false" customHeight="true" outlineLevel="0" collapsed="false">
      <c r="A201" s="63"/>
      <c r="B201" s="63"/>
      <c r="C201" s="63"/>
      <c r="D201" s="1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customFormat="false" ht="12.75" hidden="false" customHeight="true" outlineLevel="0" collapsed="false">
      <c r="A202" s="63"/>
      <c r="B202" s="63"/>
      <c r="C202" s="63"/>
      <c r="D202" s="1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customFormat="false" ht="12.75" hidden="false" customHeight="true" outlineLevel="0" collapsed="false">
      <c r="A203" s="63"/>
      <c r="B203" s="63"/>
      <c r="C203" s="63"/>
      <c r="D203" s="1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customFormat="false" ht="12.75" hidden="false" customHeight="true" outlineLevel="0" collapsed="false">
      <c r="A204" s="63"/>
      <c r="B204" s="63"/>
      <c r="C204" s="63"/>
      <c r="D204" s="1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customFormat="false" ht="12.75" hidden="false" customHeight="true" outlineLevel="0" collapsed="false">
      <c r="A205" s="63"/>
      <c r="B205" s="63"/>
      <c r="C205" s="63"/>
      <c r="D205" s="1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customFormat="false" ht="12.75" hidden="false" customHeight="true" outlineLevel="0" collapsed="false">
      <c r="A206" s="63"/>
      <c r="B206" s="63"/>
      <c r="C206" s="63"/>
      <c r="D206" s="1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customFormat="false" ht="12.75" hidden="false" customHeight="true" outlineLevel="0" collapsed="false">
      <c r="A207" s="63"/>
      <c r="B207" s="63"/>
      <c r="C207" s="63"/>
      <c r="D207" s="1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customFormat="false" ht="12.75" hidden="false" customHeight="true" outlineLevel="0" collapsed="false">
      <c r="A208" s="63"/>
      <c r="B208" s="63"/>
      <c r="C208" s="63"/>
      <c r="D208" s="1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customFormat="false" ht="12.75" hidden="false" customHeight="true" outlineLevel="0" collapsed="false">
      <c r="A209" s="63"/>
      <c r="B209" s="63"/>
      <c r="C209" s="63"/>
      <c r="D209" s="1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customFormat="false" ht="12.75" hidden="false" customHeight="true" outlineLevel="0" collapsed="false">
      <c r="A210" s="63"/>
      <c r="B210" s="63"/>
      <c r="C210" s="63"/>
      <c r="D210" s="1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customFormat="false" ht="12.75" hidden="false" customHeight="true" outlineLevel="0" collapsed="false">
      <c r="A211" s="63"/>
      <c r="B211" s="63"/>
      <c r="C211" s="63"/>
      <c r="D211" s="1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customFormat="false" ht="12.75" hidden="false" customHeight="true" outlineLevel="0" collapsed="false">
      <c r="A212" s="63"/>
      <c r="B212" s="63"/>
      <c r="C212" s="63"/>
      <c r="D212" s="1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customFormat="false" ht="12.75" hidden="false" customHeight="true" outlineLevel="0" collapsed="false">
      <c r="A213" s="63"/>
      <c r="B213" s="63"/>
      <c r="C213" s="63"/>
      <c r="D213" s="1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customFormat="false" ht="12.75" hidden="false" customHeight="true" outlineLevel="0" collapsed="false">
      <c r="A214" s="63"/>
      <c r="B214" s="63"/>
      <c r="C214" s="63"/>
      <c r="D214" s="1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customFormat="false" ht="12.75" hidden="false" customHeight="true" outlineLevel="0" collapsed="false">
      <c r="A215" s="63"/>
      <c r="B215" s="63"/>
      <c r="C215" s="63"/>
      <c r="D215" s="1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customFormat="false" ht="12.75" hidden="false" customHeight="true" outlineLevel="0" collapsed="false">
      <c r="A216" s="63"/>
      <c r="B216" s="63"/>
      <c r="C216" s="63"/>
      <c r="D216" s="1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customFormat="false" ht="12.75" hidden="false" customHeight="true" outlineLevel="0" collapsed="false">
      <c r="A217" s="63"/>
      <c r="B217" s="63"/>
      <c r="C217" s="63"/>
      <c r="D217" s="1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customFormat="false" ht="12.75" hidden="false" customHeight="true" outlineLevel="0" collapsed="false">
      <c r="A218" s="63"/>
      <c r="B218" s="63"/>
      <c r="C218" s="63"/>
      <c r="D218" s="1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customFormat="false" ht="12.75" hidden="false" customHeight="true" outlineLevel="0" collapsed="false">
      <c r="A219" s="63"/>
      <c r="B219" s="63"/>
      <c r="C219" s="63"/>
      <c r="D219" s="1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customFormat="false" ht="12.75" hidden="false" customHeight="true" outlineLevel="0" collapsed="false">
      <c r="A220" s="63"/>
      <c r="B220" s="63"/>
      <c r="C220" s="63"/>
      <c r="D220" s="1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customFormat="false" ht="12.75" hidden="false" customHeight="true" outlineLevel="0" collapsed="false">
      <c r="A221" s="63"/>
      <c r="B221" s="63"/>
      <c r="C221" s="63"/>
      <c r="D221" s="1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customFormat="false" ht="12.75" hidden="false" customHeight="true" outlineLevel="0" collapsed="false">
      <c r="A222" s="63"/>
      <c r="B222" s="63"/>
      <c r="C222" s="63"/>
      <c r="D222" s="1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customFormat="false" ht="12.75" hidden="false" customHeight="true" outlineLevel="0" collapsed="false">
      <c r="A223" s="63"/>
      <c r="B223" s="63"/>
      <c r="C223" s="63"/>
      <c r="D223" s="1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customFormat="false" ht="12.75" hidden="false" customHeight="true" outlineLevel="0" collapsed="false">
      <c r="A224" s="63"/>
      <c r="B224" s="63"/>
      <c r="C224" s="63"/>
      <c r="D224" s="1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customFormat="false" ht="12.75" hidden="false" customHeight="true" outlineLevel="0" collapsed="false">
      <c r="A225" s="63"/>
      <c r="B225" s="63"/>
      <c r="C225" s="63"/>
      <c r="D225" s="1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customFormat="false" ht="12.75" hidden="false" customHeight="true" outlineLevel="0" collapsed="false">
      <c r="A226" s="63"/>
      <c r="B226" s="63"/>
      <c r="C226" s="63"/>
      <c r="D226" s="1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customFormat="false" ht="12.75" hidden="false" customHeight="true" outlineLevel="0" collapsed="false">
      <c r="A227" s="63"/>
      <c r="B227" s="63"/>
      <c r="C227" s="63"/>
      <c r="D227" s="1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customFormat="false" ht="12.75" hidden="false" customHeight="true" outlineLevel="0" collapsed="false">
      <c r="A228" s="63"/>
      <c r="B228" s="63"/>
      <c r="C228" s="63"/>
      <c r="D228" s="1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customFormat="false" ht="12.75" hidden="false" customHeight="true" outlineLevel="0" collapsed="false">
      <c r="A229" s="63"/>
      <c r="B229" s="63"/>
      <c r="C229" s="63"/>
      <c r="D229" s="1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customFormat="false" ht="12.75" hidden="false" customHeight="true" outlineLevel="0" collapsed="false">
      <c r="A230" s="63"/>
      <c r="B230" s="63"/>
      <c r="C230" s="63"/>
      <c r="D230" s="1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customFormat="false" ht="12.75" hidden="false" customHeight="true" outlineLevel="0" collapsed="false">
      <c r="A231" s="63"/>
      <c r="B231" s="63"/>
      <c r="C231" s="63"/>
      <c r="D231" s="1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customFormat="false" ht="12.75" hidden="false" customHeight="true" outlineLevel="0" collapsed="false">
      <c r="A232" s="63"/>
      <c r="B232" s="63"/>
      <c r="C232" s="63"/>
      <c r="D232" s="1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customFormat="false" ht="12.75" hidden="false" customHeight="true" outlineLevel="0" collapsed="false">
      <c r="A233" s="63"/>
      <c r="B233" s="63"/>
      <c r="C233" s="63"/>
      <c r="D233" s="1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customFormat="false" ht="12.75" hidden="false" customHeight="true" outlineLevel="0" collapsed="false">
      <c r="A234" s="63"/>
      <c r="B234" s="63"/>
      <c r="C234" s="63"/>
      <c r="D234" s="1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customFormat="false" ht="12.75" hidden="false" customHeight="true" outlineLevel="0" collapsed="false">
      <c r="A235" s="63"/>
      <c r="B235" s="63"/>
      <c r="C235" s="63"/>
      <c r="D235" s="1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customFormat="false" ht="12.75" hidden="false" customHeight="true" outlineLevel="0" collapsed="false">
      <c r="A236" s="63"/>
      <c r="B236" s="63"/>
      <c r="C236" s="63"/>
      <c r="D236" s="1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customFormat="false" ht="12.75" hidden="false" customHeight="true" outlineLevel="0" collapsed="false">
      <c r="A237" s="63"/>
      <c r="B237" s="63"/>
      <c r="C237" s="63"/>
      <c r="D237" s="1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customFormat="false" ht="12.75" hidden="false" customHeight="true" outlineLevel="0" collapsed="false">
      <c r="A238" s="63"/>
      <c r="B238" s="63"/>
      <c r="C238" s="63"/>
      <c r="D238" s="1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customFormat="false" ht="12.75" hidden="false" customHeight="true" outlineLevel="0" collapsed="false">
      <c r="A239" s="63"/>
      <c r="B239" s="63"/>
      <c r="C239" s="63"/>
      <c r="D239" s="1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customFormat="false" ht="12.75" hidden="false" customHeight="true" outlineLevel="0" collapsed="false">
      <c r="A240" s="63"/>
      <c r="B240" s="63"/>
      <c r="C240" s="63"/>
      <c r="D240" s="1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customFormat="false" ht="12.75" hidden="false" customHeight="true" outlineLevel="0" collapsed="false">
      <c r="A241" s="63"/>
      <c r="B241" s="63"/>
      <c r="C241" s="63"/>
      <c r="D241" s="1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customFormat="false" ht="12.75" hidden="false" customHeight="true" outlineLevel="0" collapsed="false">
      <c r="A242" s="63"/>
      <c r="B242" s="63"/>
      <c r="C242" s="63"/>
      <c r="D242" s="1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customFormat="false" ht="12.75" hidden="false" customHeight="true" outlineLevel="0" collapsed="false">
      <c r="A243" s="63"/>
      <c r="B243" s="63"/>
      <c r="C243" s="63"/>
      <c r="D243" s="1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customFormat="false" ht="12.75" hidden="false" customHeight="true" outlineLevel="0" collapsed="false">
      <c r="A244" s="63"/>
      <c r="B244" s="63"/>
      <c r="C244" s="63"/>
      <c r="D244" s="1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customFormat="false" ht="12.75" hidden="false" customHeight="true" outlineLevel="0" collapsed="false">
      <c r="A245" s="63"/>
      <c r="B245" s="63"/>
      <c r="C245" s="63"/>
      <c r="D245" s="1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customFormat="false" ht="12.75" hidden="false" customHeight="true" outlineLevel="0" collapsed="false">
      <c r="A246" s="63"/>
      <c r="B246" s="63"/>
      <c r="C246" s="63"/>
      <c r="D246" s="1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customFormat="false" ht="12.75" hidden="false" customHeight="true" outlineLevel="0" collapsed="false">
      <c r="A247" s="63"/>
      <c r="B247" s="63"/>
      <c r="C247" s="63"/>
      <c r="D247" s="1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customFormat="false" ht="12.75" hidden="false" customHeight="true" outlineLevel="0" collapsed="false">
      <c r="A248" s="63"/>
      <c r="B248" s="63"/>
      <c r="C248" s="63"/>
      <c r="D248" s="1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customFormat="false" ht="12.75" hidden="false" customHeight="true" outlineLevel="0" collapsed="false">
      <c r="A249" s="63"/>
      <c r="B249" s="63"/>
      <c r="C249" s="63"/>
      <c r="D249" s="1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customFormat="false" ht="12.75" hidden="false" customHeight="true" outlineLevel="0" collapsed="false">
      <c r="A250" s="63"/>
      <c r="B250" s="63"/>
      <c r="C250" s="63"/>
      <c r="D250" s="1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customFormat="false" ht="12.75" hidden="false" customHeight="true" outlineLevel="0" collapsed="false">
      <c r="A251" s="63"/>
      <c r="B251" s="63"/>
      <c r="C251" s="63"/>
      <c r="D251" s="1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customFormat="false" ht="12.75" hidden="false" customHeight="true" outlineLevel="0" collapsed="false">
      <c r="A252" s="63"/>
      <c r="B252" s="63"/>
      <c r="C252" s="63"/>
      <c r="D252" s="1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customFormat="false" ht="12.75" hidden="false" customHeight="true" outlineLevel="0" collapsed="false">
      <c r="A253" s="63"/>
      <c r="B253" s="63"/>
      <c r="C253" s="63"/>
      <c r="D253" s="1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customFormat="false" ht="12.75" hidden="false" customHeight="true" outlineLevel="0" collapsed="false">
      <c r="A254" s="63"/>
      <c r="B254" s="63"/>
      <c r="C254" s="63"/>
      <c r="D254" s="1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customFormat="false" ht="12.75" hidden="false" customHeight="true" outlineLevel="0" collapsed="false">
      <c r="A255" s="63"/>
      <c r="B255" s="63"/>
      <c r="C255" s="63"/>
      <c r="D255" s="1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customFormat="false" ht="12.75" hidden="false" customHeight="true" outlineLevel="0" collapsed="false">
      <c r="A256" s="63"/>
      <c r="B256" s="63"/>
      <c r="C256" s="63"/>
      <c r="D256" s="1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customFormat="false" ht="12.75" hidden="false" customHeight="true" outlineLevel="0" collapsed="false">
      <c r="A257" s="63"/>
      <c r="B257" s="63"/>
      <c r="C257" s="63"/>
      <c r="D257" s="1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customFormat="false" ht="12.75" hidden="false" customHeight="true" outlineLevel="0" collapsed="false">
      <c r="A258" s="63"/>
      <c r="B258" s="63"/>
      <c r="C258" s="63"/>
      <c r="D258" s="1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customFormat="false" ht="12.75" hidden="false" customHeight="true" outlineLevel="0" collapsed="false">
      <c r="A259" s="63"/>
      <c r="B259" s="63"/>
      <c r="C259" s="63"/>
      <c r="D259" s="1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customFormat="false" ht="12.75" hidden="false" customHeight="true" outlineLevel="0" collapsed="false">
      <c r="A260" s="63"/>
      <c r="B260" s="63"/>
      <c r="C260" s="63"/>
      <c r="D260" s="1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customFormat="false" ht="12.75" hidden="false" customHeight="true" outlineLevel="0" collapsed="false">
      <c r="A261" s="63"/>
      <c r="B261" s="63"/>
      <c r="C261" s="63"/>
      <c r="D261" s="1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customFormat="false" ht="12.75" hidden="false" customHeight="true" outlineLevel="0" collapsed="false">
      <c r="A262" s="63"/>
      <c r="B262" s="63"/>
      <c r="C262" s="63"/>
      <c r="D262" s="1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customFormat="false" ht="12.75" hidden="false" customHeight="true" outlineLevel="0" collapsed="false">
      <c r="A263" s="63"/>
      <c r="B263" s="63"/>
      <c r="C263" s="63"/>
      <c r="D263" s="1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customFormat="false" ht="12.75" hidden="false" customHeight="true" outlineLevel="0" collapsed="false">
      <c r="A264" s="63"/>
      <c r="B264" s="63"/>
      <c r="C264" s="63"/>
      <c r="D264" s="1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customFormat="false" ht="12.75" hidden="false" customHeight="true" outlineLevel="0" collapsed="false">
      <c r="A265" s="63"/>
      <c r="B265" s="63"/>
      <c r="C265" s="63"/>
      <c r="D265" s="1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customFormat="false" ht="12.75" hidden="false" customHeight="true" outlineLevel="0" collapsed="false">
      <c r="A266" s="63"/>
      <c r="B266" s="63"/>
      <c r="C266" s="63"/>
      <c r="D266" s="1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customFormat="false" ht="12.75" hidden="false" customHeight="true" outlineLevel="0" collapsed="false">
      <c r="A267" s="63"/>
      <c r="B267" s="63"/>
      <c r="C267" s="63"/>
      <c r="D267" s="1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customFormat="false" ht="12.75" hidden="false" customHeight="true" outlineLevel="0" collapsed="false">
      <c r="A268" s="63"/>
      <c r="B268" s="63"/>
      <c r="C268" s="63"/>
      <c r="D268" s="1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customFormat="false" ht="12.75" hidden="false" customHeight="true" outlineLevel="0" collapsed="false">
      <c r="A269" s="63"/>
      <c r="B269" s="63"/>
      <c r="C269" s="63"/>
      <c r="D269" s="1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customFormat="false" ht="12.75" hidden="false" customHeight="true" outlineLevel="0" collapsed="false">
      <c r="A270" s="63"/>
      <c r="B270" s="63"/>
      <c r="C270" s="63"/>
      <c r="D270" s="1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customFormat="false" ht="12.75" hidden="false" customHeight="true" outlineLevel="0" collapsed="false">
      <c r="A271" s="63"/>
      <c r="B271" s="63"/>
      <c r="C271" s="63"/>
      <c r="D271" s="1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customFormat="false" ht="12.75" hidden="false" customHeight="true" outlineLevel="0" collapsed="false">
      <c r="A272" s="63"/>
      <c r="B272" s="63"/>
      <c r="C272" s="63"/>
      <c r="D272" s="1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customFormat="false" ht="12.75" hidden="false" customHeight="true" outlineLevel="0" collapsed="false">
      <c r="A273" s="63"/>
      <c r="B273" s="63"/>
      <c r="C273" s="63"/>
      <c r="D273" s="1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customFormat="false" ht="12.75" hidden="false" customHeight="true" outlineLevel="0" collapsed="false">
      <c r="A274" s="63"/>
      <c r="B274" s="63"/>
      <c r="C274" s="63"/>
      <c r="D274" s="1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customFormat="false" ht="12.75" hidden="false" customHeight="true" outlineLevel="0" collapsed="false">
      <c r="A275" s="63"/>
      <c r="B275" s="63"/>
      <c r="C275" s="63"/>
      <c r="D275" s="1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customFormat="false" ht="12.75" hidden="false" customHeight="true" outlineLevel="0" collapsed="false">
      <c r="A276" s="63"/>
      <c r="B276" s="63"/>
      <c r="C276" s="63"/>
      <c r="D276" s="1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customFormat="false" ht="12.75" hidden="false" customHeight="true" outlineLevel="0" collapsed="false">
      <c r="A277" s="63"/>
      <c r="B277" s="63"/>
      <c r="C277" s="63"/>
      <c r="D277" s="1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customFormat="false" ht="12.75" hidden="false" customHeight="true" outlineLevel="0" collapsed="false">
      <c r="A278" s="63"/>
      <c r="B278" s="63"/>
      <c r="C278" s="63"/>
      <c r="D278" s="1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customFormat="false" ht="12.75" hidden="false" customHeight="true" outlineLevel="0" collapsed="false">
      <c r="A279" s="63"/>
      <c r="B279" s="63"/>
      <c r="C279" s="63"/>
      <c r="D279" s="1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customFormat="false" ht="12.75" hidden="false" customHeight="true" outlineLevel="0" collapsed="false">
      <c r="A280" s="63"/>
      <c r="B280" s="63"/>
      <c r="C280" s="63"/>
      <c r="D280" s="1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customFormat="false" ht="12.75" hidden="false" customHeight="true" outlineLevel="0" collapsed="false">
      <c r="A281" s="63"/>
      <c r="B281" s="63"/>
      <c r="C281" s="63"/>
      <c r="D281" s="1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customFormat="false" ht="12.75" hidden="false" customHeight="true" outlineLevel="0" collapsed="false">
      <c r="A282" s="63"/>
      <c r="B282" s="63"/>
      <c r="C282" s="63"/>
      <c r="D282" s="1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customFormat="false" ht="12.75" hidden="false" customHeight="true" outlineLevel="0" collapsed="false">
      <c r="A283" s="63"/>
      <c r="B283" s="63"/>
      <c r="C283" s="63"/>
      <c r="D283" s="1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customFormat="false" ht="12.75" hidden="false" customHeight="true" outlineLevel="0" collapsed="false">
      <c r="A284" s="63"/>
      <c r="B284" s="63"/>
      <c r="C284" s="63"/>
      <c r="D284" s="1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customFormat="false" ht="12.75" hidden="false" customHeight="true" outlineLevel="0" collapsed="false">
      <c r="A285" s="63"/>
      <c r="B285" s="63"/>
      <c r="C285" s="63"/>
      <c r="D285" s="1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customFormat="false" ht="12.75" hidden="false" customHeight="true" outlineLevel="0" collapsed="false">
      <c r="A286" s="63"/>
      <c r="B286" s="63"/>
      <c r="C286" s="63"/>
      <c r="D286" s="1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customFormat="false" ht="12.75" hidden="false" customHeight="true" outlineLevel="0" collapsed="false">
      <c r="A287" s="63"/>
      <c r="B287" s="63"/>
      <c r="C287" s="63"/>
      <c r="D287" s="1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customFormat="false" ht="12.75" hidden="false" customHeight="true" outlineLevel="0" collapsed="false">
      <c r="A288" s="63"/>
      <c r="B288" s="63"/>
      <c r="C288" s="63"/>
      <c r="D288" s="1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customFormat="false" ht="12.75" hidden="false" customHeight="true" outlineLevel="0" collapsed="false">
      <c r="A289" s="63"/>
      <c r="B289" s="63"/>
      <c r="C289" s="63"/>
      <c r="D289" s="1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customFormat="false" ht="12.75" hidden="false" customHeight="true" outlineLevel="0" collapsed="false">
      <c r="A290" s="63"/>
      <c r="B290" s="63"/>
      <c r="C290" s="63"/>
      <c r="D290" s="1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customFormat="false" ht="12.75" hidden="false" customHeight="true" outlineLevel="0" collapsed="false">
      <c r="A291" s="63"/>
      <c r="B291" s="63"/>
      <c r="C291" s="63"/>
      <c r="D291" s="1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customFormat="false" ht="12.75" hidden="false" customHeight="true" outlineLevel="0" collapsed="false">
      <c r="A292" s="63"/>
      <c r="B292" s="63"/>
      <c r="C292" s="63"/>
      <c r="D292" s="1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customFormat="false" ht="12.75" hidden="false" customHeight="true" outlineLevel="0" collapsed="false">
      <c r="A293" s="63"/>
      <c r="B293" s="63"/>
      <c r="C293" s="63"/>
      <c r="D293" s="1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customFormat="false" ht="12.75" hidden="false" customHeight="true" outlineLevel="0" collapsed="false">
      <c r="A294" s="63"/>
      <c r="B294" s="63"/>
      <c r="C294" s="63"/>
      <c r="D294" s="1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customFormat="false" ht="12.75" hidden="false" customHeight="true" outlineLevel="0" collapsed="false">
      <c r="A295" s="63"/>
      <c r="B295" s="63"/>
      <c r="C295" s="63"/>
      <c r="D295" s="1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customFormat="false" ht="12.75" hidden="false" customHeight="true" outlineLevel="0" collapsed="false">
      <c r="A296" s="63"/>
      <c r="B296" s="63"/>
      <c r="C296" s="63"/>
      <c r="D296" s="1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customFormat="false" ht="12.75" hidden="false" customHeight="true" outlineLevel="0" collapsed="false">
      <c r="A297" s="63"/>
      <c r="B297" s="63"/>
      <c r="C297" s="63"/>
      <c r="D297" s="1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customFormat="false" ht="12.75" hidden="false" customHeight="true" outlineLevel="0" collapsed="false">
      <c r="A298" s="63"/>
      <c r="B298" s="63"/>
      <c r="C298" s="63"/>
      <c r="D298" s="1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customFormat="false" ht="12.75" hidden="false" customHeight="true" outlineLevel="0" collapsed="false">
      <c r="A299" s="63"/>
      <c r="B299" s="63"/>
      <c r="C299" s="63"/>
      <c r="D299" s="1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customFormat="false" ht="12.75" hidden="false" customHeight="true" outlineLevel="0" collapsed="false">
      <c r="A300" s="63"/>
      <c r="B300" s="63"/>
      <c r="C300" s="63"/>
      <c r="D300" s="1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customFormat="false" ht="12.75" hidden="false" customHeight="true" outlineLevel="0" collapsed="false">
      <c r="A301" s="63"/>
      <c r="B301" s="63"/>
      <c r="C301" s="63"/>
      <c r="D301" s="1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customFormat="false" ht="12.75" hidden="false" customHeight="true" outlineLevel="0" collapsed="false">
      <c r="A302" s="63"/>
      <c r="B302" s="63"/>
      <c r="C302" s="63"/>
      <c r="D302" s="1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customFormat="false" ht="12.75" hidden="false" customHeight="true" outlineLevel="0" collapsed="false">
      <c r="A303" s="63"/>
      <c r="B303" s="63"/>
      <c r="C303" s="63"/>
      <c r="D303" s="1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customFormat="false" ht="12.75" hidden="false" customHeight="true" outlineLevel="0" collapsed="false">
      <c r="A304" s="63"/>
      <c r="B304" s="63"/>
      <c r="C304" s="63"/>
      <c r="D304" s="1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customFormat="false" ht="12.75" hidden="false" customHeight="true" outlineLevel="0" collapsed="false">
      <c r="A305" s="63"/>
      <c r="B305" s="63"/>
      <c r="C305" s="63"/>
      <c r="D305" s="1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customFormat="false" ht="12.75" hidden="false" customHeight="true" outlineLevel="0" collapsed="false">
      <c r="A306" s="63"/>
      <c r="B306" s="63"/>
      <c r="C306" s="63"/>
      <c r="D306" s="1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customFormat="false" ht="12.75" hidden="false" customHeight="true" outlineLevel="0" collapsed="false">
      <c r="A307" s="63"/>
      <c r="B307" s="63"/>
      <c r="C307" s="63"/>
      <c r="D307" s="1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customFormat="false" ht="12.75" hidden="false" customHeight="true" outlineLevel="0" collapsed="false">
      <c r="A308" s="63"/>
      <c r="B308" s="63"/>
      <c r="C308" s="63"/>
      <c r="D308" s="1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customFormat="false" ht="12.75" hidden="false" customHeight="true" outlineLevel="0" collapsed="false">
      <c r="A309" s="63"/>
      <c r="B309" s="63"/>
      <c r="C309" s="63"/>
      <c r="D309" s="1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customFormat="false" ht="12.75" hidden="false" customHeight="true" outlineLevel="0" collapsed="false">
      <c r="A310" s="63"/>
      <c r="B310" s="63"/>
      <c r="C310" s="63"/>
      <c r="D310" s="1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customFormat="false" ht="12.75" hidden="false" customHeight="true" outlineLevel="0" collapsed="false">
      <c r="A311" s="63"/>
      <c r="B311" s="63"/>
      <c r="C311" s="63"/>
      <c r="D311" s="1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customFormat="false" ht="12.75" hidden="false" customHeight="true" outlineLevel="0" collapsed="false">
      <c r="A312" s="63"/>
      <c r="B312" s="63"/>
      <c r="C312" s="63"/>
      <c r="D312" s="1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customFormat="false" ht="12.75" hidden="false" customHeight="true" outlineLevel="0" collapsed="false">
      <c r="A313" s="63"/>
      <c r="B313" s="63"/>
      <c r="C313" s="63"/>
      <c r="D313" s="1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customFormat="false" ht="12.75" hidden="false" customHeight="true" outlineLevel="0" collapsed="false">
      <c r="A314" s="63"/>
      <c r="B314" s="63"/>
      <c r="C314" s="63"/>
      <c r="D314" s="1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customFormat="false" ht="12.75" hidden="false" customHeight="true" outlineLevel="0" collapsed="false">
      <c r="A315" s="63"/>
      <c r="B315" s="63"/>
      <c r="C315" s="63"/>
      <c r="D315" s="1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customFormat="false" ht="12.75" hidden="false" customHeight="true" outlineLevel="0" collapsed="false">
      <c r="A316" s="63"/>
      <c r="B316" s="63"/>
      <c r="C316" s="63"/>
      <c r="D316" s="1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customFormat="false" ht="12.75" hidden="false" customHeight="true" outlineLevel="0" collapsed="false">
      <c r="A317" s="63"/>
      <c r="B317" s="63"/>
      <c r="C317" s="63"/>
      <c r="D317" s="1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customFormat="false" ht="12.75" hidden="false" customHeight="true" outlineLevel="0" collapsed="false">
      <c r="A318" s="63"/>
      <c r="B318" s="63"/>
      <c r="C318" s="63"/>
      <c r="D318" s="1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customFormat="false" ht="12.75" hidden="false" customHeight="true" outlineLevel="0" collapsed="false">
      <c r="A319" s="63"/>
      <c r="B319" s="63"/>
      <c r="C319" s="63"/>
      <c r="D319" s="1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customFormat="false" ht="12.75" hidden="false" customHeight="true" outlineLevel="0" collapsed="false">
      <c r="A320" s="63"/>
      <c r="B320" s="63"/>
      <c r="C320" s="63"/>
      <c r="D320" s="1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customFormat="false" ht="12.75" hidden="false" customHeight="true" outlineLevel="0" collapsed="false">
      <c r="A321" s="63"/>
      <c r="B321" s="63"/>
      <c r="C321" s="63"/>
      <c r="D321" s="1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customFormat="false" ht="12.75" hidden="false" customHeight="true" outlineLevel="0" collapsed="false">
      <c r="A322" s="63"/>
      <c r="B322" s="63"/>
      <c r="C322" s="63"/>
      <c r="D322" s="1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customFormat="false" ht="12.75" hidden="false" customHeight="true" outlineLevel="0" collapsed="false">
      <c r="A323" s="63"/>
      <c r="B323" s="63"/>
      <c r="C323" s="63"/>
      <c r="D323" s="1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customFormat="false" ht="12.75" hidden="false" customHeight="true" outlineLevel="0" collapsed="false">
      <c r="A324" s="63"/>
      <c r="B324" s="63"/>
      <c r="C324" s="63"/>
      <c r="D324" s="1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customFormat="false" ht="12.75" hidden="false" customHeight="true" outlineLevel="0" collapsed="false">
      <c r="A325" s="63"/>
      <c r="B325" s="63"/>
      <c r="C325" s="63"/>
      <c r="D325" s="1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customFormat="false" ht="12.75" hidden="false" customHeight="true" outlineLevel="0" collapsed="false">
      <c r="A326" s="63"/>
      <c r="B326" s="63"/>
      <c r="C326" s="63"/>
      <c r="D326" s="1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customFormat="false" ht="12.75" hidden="false" customHeight="true" outlineLevel="0" collapsed="false">
      <c r="A327" s="63"/>
      <c r="B327" s="63"/>
      <c r="C327" s="63"/>
      <c r="D327" s="1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customFormat="false" ht="12.75" hidden="false" customHeight="true" outlineLevel="0" collapsed="false">
      <c r="A328" s="63"/>
      <c r="B328" s="63"/>
      <c r="C328" s="63"/>
      <c r="D328" s="1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customFormat="false" ht="12.75" hidden="false" customHeight="true" outlineLevel="0" collapsed="false">
      <c r="A329" s="63"/>
      <c r="B329" s="63"/>
      <c r="C329" s="63"/>
      <c r="D329" s="1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customFormat="false" ht="12.75" hidden="false" customHeight="true" outlineLevel="0" collapsed="false">
      <c r="A330" s="63"/>
      <c r="B330" s="63"/>
      <c r="C330" s="63"/>
      <c r="D330" s="1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customFormat="false" ht="12.75" hidden="false" customHeight="true" outlineLevel="0" collapsed="false">
      <c r="A331" s="63"/>
      <c r="B331" s="63"/>
      <c r="C331" s="63"/>
      <c r="D331" s="1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customFormat="false" ht="12.75" hidden="false" customHeight="true" outlineLevel="0" collapsed="false">
      <c r="A332" s="63"/>
      <c r="B332" s="63"/>
      <c r="C332" s="63"/>
      <c r="D332" s="1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customFormat="false" ht="12.75" hidden="false" customHeight="true" outlineLevel="0" collapsed="false">
      <c r="A333" s="63"/>
      <c r="B333" s="63"/>
      <c r="C333" s="63"/>
      <c r="D333" s="1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customFormat="false" ht="12.75" hidden="false" customHeight="true" outlineLevel="0" collapsed="false">
      <c r="A334" s="63"/>
      <c r="B334" s="63"/>
      <c r="C334" s="63"/>
      <c r="D334" s="1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customFormat="false" ht="12.75" hidden="false" customHeight="true" outlineLevel="0" collapsed="false">
      <c r="A335" s="63"/>
      <c r="B335" s="63"/>
      <c r="C335" s="63"/>
      <c r="D335" s="1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customFormat="false" ht="12.75" hidden="false" customHeight="true" outlineLevel="0" collapsed="false">
      <c r="A336" s="63"/>
      <c r="B336" s="63"/>
      <c r="C336" s="63"/>
      <c r="D336" s="1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customFormat="false" ht="12.75" hidden="false" customHeight="true" outlineLevel="0" collapsed="false">
      <c r="A337" s="63"/>
      <c r="B337" s="63"/>
      <c r="C337" s="63"/>
      <c r="D337" s="1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customFormat="false" ht="12.75" hidden="false" customHeight="true" outlineLevel="0" collapsed="false">
      <c r="A338" s="63"/>
      <c r="B338" s="63"/>
      <c r="C338" s="63"/>
      <c r="D338" s="1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customFormat="false" ht="12.75" hidden="false" customHeight="true" outlineLevel="0" collapsed="false">
      <c r="A339" s="63"/>
      <c r="B339" s="63"/>
      <c r="C339" s="63"/>
      <c r="D339" s="1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customFormat="false" ht="12.75" hidden="false" customHeight="true" outlineLevel="0" collapsed="false">
      <c r="A340" s="63"/>
      <c r="B340" s="63"/>
      <c r="C340" s="63"/>
      <c r="D340" s="1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customFormat="false" ht="12.75" hidden="false" customHeight="true" outlineLevel="0" collapsed="false">
      <c r="A341" s="63"/>
      <c r="B341" s="63"/>
      <c r="C341" s="63"/>
      <c r="D341" s="1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customFormat="false" ht="12.75" hidden="false" customHeight="true" outlineLevel="0" collapsed="false">
      <c r="A342" s="63"/>
      <c r="B342" s="63"/>
      <c r="C342" s="63"/>
      <c r="D342" s="1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customFormat="false" ht="12.75" hidden="false" customHeight="true" outlineLevel="0" collapsed="false">
      <c r="A343" s="63"/>
      <c r="B343" s="63"/>
      <c r="C343" s="63"/>
      <c r="D343" s="1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customFormat="false" ht="12.75" hidden="false" customHeight="true" outlineLevel="0" collapsed="false">
      <c r="A344" s="63"/>
      <c r="B344" s="63"/>
      <c r="C344" s="63"/>
      <c r="D344" s="1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customFormat="false" ht="12.75" hidden="false" customHeight="true" outlineLevel="0" collapsed="false">
      <c r="A345" s="63"/>
      <c r="B345" s="63"/>
      <c r="C345" s="63"/>
      <c r="D345" s="1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customFormat="false" ht="12.75" hidden="false" customHeight="true" outlineLevel="0" collapsed="false">
      <c r="A346" s="63"/>
      <c r="B346" s="63"/>
      <c r="C346" s="63"/>
      <c r="D346" s="1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customFormat="false" ht="12.75" hidden="false" customHeight="true" outlineLevel="0" collapsed="false">
      <c r="A347" s="63"/>
      <c r="B347" s="63"/>
      <c r="C347" s="63"/>
      <c r="D347" s="1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customFormat="false" ht="12.75" hidden="false" customHeight="true" outlineLevel="0" collapsed="false">
      <c r="A348" s="63"/>
      <c r="B348" s="63"/>
      <c r="C348" s="63"/>
      <c r="D348" s="1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customFormat="false" ht="12.75" hidden="false" customHeight="true" outlineLevel="0" collapsed="false">
      <c r="A349" s="63"/>
      <c r="B349" s="63"/>
      <c r="C349" s="63"/>
      <c r="D349" s="1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customFormat="false" ht="12.75" hidden="false" customHeight="true" outlineLevel="0" collapsed="false">
      <c r="A350" s="63"/>
      <c r="B350" s="63"/>
      <c r="C350" s="63"/>
      <c r="D350" s="1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customFormat="false" ht="12.75" hidden="false" customHeight="true" outlineLevel="0" collapsed="false">
      <c r="A351" s="63"/>
      <c r="B351" s="63"/>
      <c r="C351" s="63"/>
      <c r="D351" s="1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customFormat="false" ht="12.75" hidden="false" customHeight="true" outlineLevel="0" collapsed="false">
      <c r="A352" s="63"/>
      <c r="B352" s="63"/>
      <c r="C352" s="63"/>
      <c r="D352" s="1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customFormat="false" ht="12.75" hidden="false" customHeight="true" outlineLevel="0" collapsed="false">
      <c r="A353" s="63"/>
      <c r="B353" s="63"/>
      <c r="C353" s="63"/>
      <c r="D353" s="1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customFormat="false" ht="12.75" hidden="false" customHeight="true" outlineLevel="0" collapsed="false">
      <c r="A354" s="63"/>
      <c r="B354" s="63"/>
      <c r="C354" s="63"/>
      <c r="D354" s="1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customFormat="false" ht="12.75" hidden="false" customHeight="true" outlineLevel="0" collapsed="false">
      <c r="A355" s="63"/>
      <c r="B355" s="63"/>
      <c r="C355" s="63"/>
      <c r="D355" s="1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customFormat="false" ht="12.75" hidden="false" customHeight="true" outlineLevel="0" collapsed="false">
      <c r="A356" s="63"/>
      <c r="B356" s="63"/>
      <c r="C356" s="63"/>
      <c r="D356" s="1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customFormat="false" ht="12.75" hidden="false" customHeight="true" outlineLevel="0" collapsed="false">
      <c r="A357" s="63"/>
      <c r="B357" s="63"/>
      <c r="C357" s="63"/>
      <c r="D357" s="1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customFormat="false" ht="12.75" hidden="false" customHeight="true" outlineLevel="0" collapsed="false">
      <c r="A358" s="63"/>
      <c r="B358" s="63"/>
      <c r="C358" s="63"/>
      <c r="D358" s="1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customFormat="false" ht="12.75" hidden="false" customHeight="true" outlineLevel="0" collapsed="false">
      <c r="A359" s="63"/>
      <c r="B359" s="63"/>
      <c r="C359" s="63"/>
      <c r="D359" s="1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customFormat="false" ht="12.75" hidden="false" customHeight="true" outlineLevel="0" collapsed="false">
      <c r="A360" s="63"/>
      <c r="B360" s="63"/>
      <c r="C360" s="63"/>
      <c r="D360" s="1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customFormat="false" ht="12.75" hidden="false" customHeight="true" outlineLevel="0" collapsed="false">
      <c r="A361" s="63"/>
      <c r="B361" s="63"/>
      <c r="C361" s="63"/>
      <c r="D361" s="1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customFormat="false" ht="12.75" hidden="false" customHeight="true" outlineLevel="0" collapsed="false">
      <c r="A362" s="63"/>
      <c r="B362" s="63"/>
      <c r="C362" s="63"/>
      <c r="D362" s="1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customFormat="false" ht="12.75" hidden="false" customHeight="true" outlineLevel="0" collapsed="false">
      <c r="A363" s="63"/>
      <c r="B363" s="63"/>
      <c r="C363" s="63"/>
      <c r="D363" s="1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customFormat="false" ht="12.75" hidden="false" customHeight="true" outlineLevel="0" collapsed="false">
      <c r="A364" s="63"/>
      <c r="B364" s="63"/>
      <c r="C364" s="63"/>
      <c r="D364" s="1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customFormat="false" ht="12.75" hidden="false" customHeight="true" outlineLevel="0" collapsed="false">
      <c r="A365" s="63"/>
      <c r="B365" s="63"/>
      <c r="C365" s="63"/>
      <c r="D365" s="1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customFormat="false" ht="12.75" hidden="false" customHeight="true" outlineLevel="0" collapsed="false">
      <c r="A366" s="63"/>
      <c r="B366" s="63"/>
      <c r="C366" s="63"/>
      <c r="D366" s="1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customFormat="false" ht="12.75" hidden="false" customHeight="true" outlineLevel="0" collapsed="false">
      <c r="A367" s="63"/>
      <c r="B367" s="63"/>
      <c r="C367" s="63"/>
      <c r="D367" s="1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customFormat="false" ht="12.75" hidden="false" customHeight="true" outlineLevel="0" collapsed="false">
      <c r="A368" s="63"/>
      <c r="B368" s="63"/>
      <c r="C368" s="63"/>
      <c r="D368" s="1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customFormat="false" ht="12.75" hidden="false" customHeight="true" outlineLevel="0" collapsed="false">
      <c r="A369" s="63"/>
      <c r="B369" s="63"/>
      <c r="C369" s="63"/>
      <c r="D369" s="1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customFormat="false" ht="12.75" hidden="false" customHeight="true" outlineLevel="0" collapsed="false">
      <c r="A370" s="63"/>
      <c r="B370" s="63"/>
      <c r="C370" s="63"/>
      <c r="D370" s="1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customFormat="false" ht="12.75" hidden="false" customHeight="true" outlineLevel="0" collapsed="false">
      <c r="A371" s="63"/>
      <c r="B371" s="63"/>
      <c r="C371" s="63"/>
      <c r="D371" s="1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customFormat="false" ht="12.75" hidden="false" customHeight="true" outlineLevel="0" collapsed="false">
      <c r="A372" s="63"/>
      <c r="B372" s="63"/>
      <c r="C372" s="63"/>
      <c r="D372" s="1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customFormat="false" ht="12.75" hidden="false" customHeight="true" outlineLevel="0" collapsed="false">
      <c r="A373" s="63"/>
      <c r="B373" s="63"/>
      <c r="C373" s="63"/>
      <c r="D373" s="1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customFormat="false" ht="12.75" hidden="false" customHeight="true" outlineLevel="0" collapsed="false">
      <c r="A374" s="63"/>
      <c r="B374" s="63"/>
      <c r="C374" s="63"/>
      <c r="D374" s="1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customFormat="false" ht="12.75" hidden="false" customHeight="true" outlineLevel="0" collapsed="false">
      <c r="A375" s="63"/>
      <c r="B375" s="63"/>
      <c r="C375" s="63"/>
      <c r="D375" s="1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customFormat="false" ht="12.75" hidden="false" customHeight="true" outlineLevel="0" collapsed="false">
      <c r="A376" s="63"/>
      <c r="B376" s="63"/>
      <c r="C376" s="63"/>
      <c r="D376" s="1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customFormat="false" ht="12.75" hidden="false" customHeight="true" outlineLevel="0" collapsed="false">
      <c r="A377" s="63"/>
      <c r="B377" s="63"/>
      <c r="C377" s="63"/>
      <c r="D377" s="1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customFormat="false" ht="12.75" hidden="false" customHeight="true" outlineLevel="0" collapsed="false">
      <c r="A378" s="63"/>
      <c r="B378" s="63"/>
      <c r="C378" s="63"/>
      <c r="D378" s="1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customFormat="false" ht="12.75" hidden="false" customHeight="true" outlineLevel="0" collapsed="false">
      <c r="A379" s="63"/>
      <c r="B379" s="63"/>
      <c r="C379" s="63"/>
      <c r="D379" s="1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customFormat="false" ht="12.75" hidden="false" customHeight="true" outlineLevel="0" collapsed="false">
      <c r="A380" s="63"/>
      <c r="B380" s="63"/>
      <c r="C380" s="63"/>
      <c r="D380" s="1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customFormat="false" ht="12.75" hidden="false" customHeight="true" outlineLevel="0" collapsed="false">
      <c r="A381" s="63"/>
      <c r="B381" s="63"/>
      <c r="C381" s="63"/>
      <c r="D381" s="1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customFormat="false" ht="12.75" hidden="false" customHeight="true" outlineLevel="0" collapsed="false">
      <c r="A382" s="63"/>
      <c r="B382" s="63"/>
      <c r="C382" s="63"/>
      <c r="D382" s="1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customFormat="false" ht="12.75" hidden="false" customHeight="true" outlineLevel="0" collapsed="false">
      <c r="A383" s="63"/>
      <c r="B383" s="63"/>
      <c r="C383" s="63"/>
      <c r="D383" s="1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customFormat="false" ht="12.75" hidden="false" customHeight="true" outlineLevel="0" collapsed="false">
      <c r="A384" s="63"/>
      <c r="B384" s="63"/>
      <c r="C384" s="63"/>
      <c r="D384" s="1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customFormat="false" ht="12.75" hidden="false" customHeight="true" outlineLevel="0" collapsed="false">
      <c r="A385" s="63"/>
      <c r="B385" s="63"/>
      <c r="C385" s="63"/>
      <c r="D385" s="1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customFormat="false" ht="12.75" hidden="false" customHeight="true" outlineLevel="0" collapsed="false">
      <c r="A386" s="63"/>
      <c r="B386" s="63"/>
      <c r="C386" s="63"/>
      <c r="D386" s="1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customFormat="false" ht="12.75" hidden="false" customHeight="true" outlineLevel="0" collapsed="false">
      <c r="A387" s="63"/>
      <c r="B387" s="63"/>
      <c r="C387" s="63"/>
      <c r="D387" s="1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customFormat="false" ht="12.75" hidden="false" customHeight="true" outlineLevel="0" collapsed="false">
      <c r="A388" s="63"/>
      <c r="B388" s="63"/>
      <c r="C388" s="63"/>
      <c r="D388" s="1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customFormat="false" ht="12.75" hidden="false" customHeight="true" outlineLevel="0" collapsed="false">
      <c r="A389" s="63"/>
      <c r="B389" s="63"/>
      <c r="C389" s="63"/>
      <c r="D389" s="1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customFormat="false" ht="12.75" hidden="false" customHeight="true" outlineLevel="0" collapsed="false">
      <c r="A390" s="63"/>
      <c r="B390" s="63"/>
      <c r="C390" s="63"/>
      <c r="D390" s="1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customFormat="false" ht="12.75" hidden="false" customHeight="true" outlineLevel="0" collapsed="false">
      <c r="A391" s="63"/>
      <c r="B391" s="63"/>
      <c r="C391" s="63"/>
      <c r="D391" s="1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customFormat="false" ht="12.75" hidden="false" customHeight="true" outlineLevel="0" collapsed="false">
      <c r="A392" s="63"/>
      <c r="B392" s="63"/>
      <c r="C392" s="63"/>
      <c r="D392" s="1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customFormat="false" ht="12.75" hidden="false" customHeight="true" outlineLevel="0" collapsed="false">
      <c r="A393" s="63"/>
      <c r="B393" s="63"/>
      <c r="C393" s="63"/>
      <c r="D393" s="1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customFormat="false" ht="12.75" hidden="false" customHeight="true" outlineLevel="0" collapsed="false">
      <c r="A394" s="63"/>
      <c r="B394" s="63"/>
      <c r="C394" s="63"/>
      <c r="D394" s="1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customFormat="false" ht="12.75" hidden="false" customHeight="true" outlineLevel="0" collapsed="false">
      <c r="A395" s="63"/>
      <c r="B395" s="63"/>
      <c r="C395" s="63"/>
      <c r="D395" s="1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customFormat="false" ht="12.75" hidden="false" customHeight="true" outlineLevel="0" collapsed="false">
      <c r="A396" s="63"/>
      <c r="B396" s="63"/>
      <c r="C396" s="63"/>
      <c r="D396" s="1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customFormat="false" ht="12.75" hidden="false" customHeight="true" outlineLevel="0" collapsed="false">
      <c r="A397" s="63"/>
      <c r="B397" s="63"/>
      <c r="C397" s="63"/>
      <c r="D397" s="1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customFormat="false" ht="12.75" hidden="false" customHeight="true" outlineLevel="0" collapsed="false">
      <c r="A398" s="63"/>
      <c r="B398" s="63"/>
      <c r="C398" s="63"/>
      <c r="D398" s="1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customFormat="false" ht="12.75" hidden="false" customHeight="true" outlineLevel="0" collapsed="false">
      <c r="A399" s="63"/>
      <c r="B399" s="63"/>
      <c r="C399" s="63"/>
      <c r="D399" s="1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customFormat="false" ht="12.75" hidden="false" customHeight="true" outlineLevel="0" collapsed="false">
      <c r="A400" s="63"/>
      <c r="B400" s="63"/>
      <c r="C400" s="63"/>
      <c r="D400" s="1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customFormat="false" ht="12.75" hidden="false" customHeight="true" outlineLevel="0" collapsed="false">
      <c r="A401" s="63"/>
      <c r="B401" s="63"/>
      <c r="C401" s="63"/>
      <c r="D401" s="1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customFormat="false" ht="12.75" hidden="false" customHeight="true" outlineLevel="0" collapsed="false">
      <c r="A402" s="63"/>
      <c r="B402" s="63"/>
      <c r="C402" s="63"/>
      <c r="D402" s="1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customFormat="false" ht="12.75" hidden="false" customHeight="true" outlineLevel="0" collapsed="false">
      <c r="A403" s="63"/>
      <c r="B403" s="63"/>
      <c r="C403" s="63"/>
      <c r="D403" s="1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customFormat="false" ht="12.75" hidden="false" customHeight="true" outlineLevel="0" collapsed="false">
      <c r="A404" s="63"/>
      <c r="B404" s="63"/>
      <c r="C404" s="63"/>
      <c r="D404" s="1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customFormat="false" ht="12.75" hidden="false" customHeight="true" outlineLevel="0" collapsed="false">
      <c r="A405" s="63"/>
      <c r="B405" s="63"/>
      <c r="C405" s="63"/>
      <c r="D405" s="1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customFormat="false" ht="12.75" hidden="false" customHeight="true" outlineLevel="0" collapsed="false">
      <c r="A406" s="63"/>
      <c r="B406" s="63"/>
      <c r="C406" s="63"/>
      <c r="D406" s="1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customFormat="false" ht="12.75" hidden="false" customHeight="true" outlineLevel="0" collapsed="false">
      <c r="A407" s="63"/>
      <c r="B407" s="63"/>
      <c r="C407" s="63"/>
      <c r="D407" s="1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customFormat="false" ht="12.75" hidden="false" customHeight="true" outlineLevel="0" collapsed="false">
      <c r="A408" s="63"/>
      <c r="B408" s="63"/>
      <c r="C408" s="63"/>
      <c r="D408" s="1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customFormat="false" ht="12.75" hidden="false" customHeight="true" outlineLevel="0" collapsed="false">
      <c r="A409" s="63"/>
      <c r="B409" s="63"/>
      <c r="C409" s="63"/>
      <c r="D409" s="1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customFormat="false" ht="12.75" hidden="false" customHeight="true" outlineLevel="0" collapsed="false">
      <c r="A410" s="63"/>
      <c r="B410" s="63"/>
      <c r="C410" s="63"/>
      <c r="D410" s="1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customFormat="false" ht="12.75" hidden="false" customHeight="true" outlineLevel="0" collapsed="false">
      <c r="A411" s="63"/>
      <c r="B411" s="63"/>
      <c r="C411" s="63"/>
      <c r="D411" s="1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customFormat="false" ht="12.75" hidden="false" customHeight="true" outlineLevel="0" collapsed="false">
      <c r="A412" s="63"/>
      <c r="B412" s="63"/>
      <c r="C412" s="63"/>
      <c r="D412" s="1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customFormat="false" ht="12.75" hidden="false" customHeight="true" outlineLevel="0" collapsed="false">
      <c r="A413" s="63"/>
      <c r="B413" s="63"/>
      <c r="C413" s="63"/>
      <c r="D413" s="1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customFormat="false" ht="12.75" hidden="false" customHeight="true" outlineLevel="0" collapsed="false">
      <c r="A414" s="63"/>
      <c r="B414" s="63"/>
      <c r="C414" s="63"/>
      <c r="D414" s="1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customFormat="false" ht="12.75" hidden="false" customHeight="true" outlineLevel="0" collapsed="false">
      <c r="A415" s="63"/>
      <c r="B415" s="63"/>
      <c r="C415" s="63"/>
      <c r="D415" s="1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customFormat="false" ht="12.75" hidden="false" customHeight="true" outlineLevel="0" collapsed="false">
      <c r="A416" s="63"/>
      <c r="B416" s="63"/>
      <c r="C416" s="63"/>
      <c r="D416" s="1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customFormat="false" ht="12.75" hidden="false" customHeight="true" outlineLevel="0" collapsed="false">
      <c r="A417" s="63"/>
      <c r="B417" s="63"/>
      <c r="C417" s="63"/>
      <c r="D417" s="1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customFormat="false" ht="12.75" hidden="false" customHeight="true" outlineLevel="0" collapsed="false">
      <c r="A418" s="63"/>
      <c r="B418" s="63"/>
      <c r="C418" s="63"/>
      <c r="D418" s="1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customFormat="false" ht="12.75" hidden="false" customHeight="true" outlineLevel="0" collapsed="false">
      <c r="A419" s="63"/>
      <c r="B419" s="63"/>
      <c r="C419" s="63"/>
      <c r="D419" s="1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customFormat="false" ht="12.75" hidden="false" customHeight="true" outlineLevel="0" collapsed="false">
      <c r="A420" s="63"/>
      <c r="B420" s="63"/>
      <c r="C420" s="63"/>
      <c r="D420" s="1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customFormat="false" ht="12.75" hidden="false" customHeight="true" outlineLevel="0" collapsed="false">
      <c r="A421" s="63"/>
      <c r="B421" s="63"/>
      <c r="C421" s="63"/>
      <c r="D421" s="1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customFormat="false" ht="12.75" hidden="false" customHeight="true" outlineLevel="0" collapsed="false">
      <c r="A422" s="63"/>
      <c r="B422" s="63"/>
      <c r="C422" s="63"/>
      <c r="D422" s="1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customFormat="false" ht="12.75" hidden="false" customHeight="true" outlineLevel="0" collapsed="false">
      <c r="A423" s="63"/>
      <c r="B423" s="63"/>
      <c r="C423" s="63"/>
      <c r="D423" s="1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customFormat="false" ht="12.75" hidden="false" customHeight="true" outlineLevel="0" collapsed="false">
      <c r="A424" s="63"/>
      <c r="B424" s="63"/>
      <c r="C424" s="63"/>
      <c r="D424" s="1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customFormat="false" ht="12.75" hidden="false" customHeight="true" outlineLevel="0" collapsed="false">
      <c r="A425" s="63"/>
      <c r="B425" s="63"/>
      <c r="C425" s="63"/>
      <c r="D425" s="1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customFormat="false" ht="12.75" hidden="false" customHeight="true" outlineLevel="0" collapsed="false">
      <c r="A426" s="63"/>
      <c r="B426" s="63"/>
      <c r="C426" s="63"/>
      <c r="D426" s="1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customFormat="false" ht="12.75" hidden="false" customHeight="true" outlineLevel="0" collapsed="false">
      <c r="A427" s="63"/>
      <c r="B427" s="63"/>
      <c r="C427" s="63"/>
      <c r="D427" s="1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customFormat="false" ht="12.75" hidden="false" customHeight="true" outlineLevel="0" collapsed="false">
      <c r="A428" s="63"/>
      <c r="B428" s="63"/>
      <c r="C428" s="63"/>
      <c r="D428" s="1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customFormat="false" ht="12.75" hidden="false" customHeight="true" outlineLevel="0" collapsed="false">
      <c r="A429" s="63"/>
      <c r="B429" s="63"/>
      <c r="C429" s="63"/>
      <c r="D429" s="1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customFormat="false" ht="12.75" hidden="false" customHeight="true" outlineLevel="0" collapsed="false">
      <c r="A430" s="63"/>
      <c r="B430" s="63"/>
      <c r="C430" s="63"/>
      <c r="D430" s="1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customFormat="false" ht="12.75" hidden="false" customHeight="true" outlineLevel="0" collapsed="false">
      <c r="A431" s="63"/>
      <c r="B431" s="63"/>
      <c r="C431" s="63"/>
      <c r="D431" s="1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customFormat="false" ht="12.75" hidden="false" customHeight="true" outlineLevel="0" collapsed="false">
      <c r="A432" s="63"/>
      <c r="B432" s="63"/>
      <c r="C432" s="63"/>
      <c r="D432" s="1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customFormat="false" ht="12.75" hidden="false" customHeight="true" outlineLevel="0" collapsed="false">
      <c r="A433" s="63"/>
      <c r="B433" s="63"/>
      <c r="C433" s="63"/>
      <c r="D433" s="1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customFormat="false" ht="12.75" hidden="false" customHeight="true" outlineLevel="0" collapsed="false">
      <c r="A434" s="63"/>
      <c r="B434" s="63"/>
      <c r="C434" s="63"/>
      <c r="D434" s="1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customFormat="false" ht="12.75" hidden="false" customHeight="true" outlineLevel="0" collapsed="false">
      <c r="A435" s="63"/>
      <c r="B435" s="63"/>
      <c r="C435" s="63"/>
      <c r="D435" s="1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customFormat="false" ht="12.75" hidden="false" customHeight="true" outlineLevel="0" collapsed="false">
      <c r="A436" s="63"/>
      <c r="B436" s="63"/>
      <c r="C436" s="63"/>
      <c r="D436" s="1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customFormat="false" ht="12.75" hidden="false" customHeight="true" outlineLevel="0" collapsed="false">
      <c r="A437" s="63"/>
      <c r="B437" s="63"/>
      <c r="C437" s="63"/>
      <c r="D437" s="1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customFormat="false" ht="12.75" hidden="false" customHeight="true" outlineLevel="0" collapsed="false">
      <c r="A438" s="63"/>
      <c r="B438" s="63"/>
      <c r="C438" s="63"/>
      <c r="D438" s="1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customFormat="false" ht="12.75" hidden="false" customHeight="true" outlineLevel="0" collapsed="false">
      <c r="A439" s="63"/>
      <c r="B439" s="63"/>
      <c r="C439" s="63"/>
      <c r="D439" s="1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customFormat="false" ht="12.75" hidden="false" customHeight="true" outlineLevel="0" collapsed="false">
      <c r="A440" s="63"/>
      <c r="B440" s="63"/>
      <c r="C440" s="63"/>
      <c r="D440" s="1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customFormat="false" ht="12.75" hidden="false" customHeight="true" outlineLevel="0" collapsed="false">
      <c r="A441" s="63"/>
      <c r="B441" s="63"/>
      <c r="C441" s="63"/>
      <c r="D441" s="1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customFormat="false" ht="12.75" hidden="false" customHeight="true" outlineLevel="0" collapsed="false">
      <c r="A442" s="63"/>
      <c r="B442" s="63"/>
      <c r="C442" s="63"/>
      <c r="D442" s="1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customFormat="false" ht="12.75" hidden="false" customHeight="true" outlineLevel="0" collapsed="false">
      <c r="A443" s="63"/>
      <c r="B443" s="63"/>
      <c r="C443" s="63"/>
      <c r="D443" s="1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customFormat="false" ht="12.75" hidden="false" customHeight="true" outlineLevel="0" collapsed="false">
      <c r="A444" s="63"/>
      <c r="B444" s="63"/>
      <c r="C444" s="63"/>
      <c r="D444" s="1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customFormat="false" ht="12.75" hidden="false" customHeight="true" outlineLevel="0" collapsed="false">
      <c r="A445" s="63"/>
      <c r="B445" s="63"/>
      <c r="C445" s="63"/>
      <c r="D445" s="1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customFormat="false" ht="12.75" hidden="false" customHeight="true" outlineLevel="0" collapsed="false">
      <c r="A446" s="63"/>
      <c r="B446" s="63"/>
      <c r="C446" s="63"/>
      <c r="D446" s="1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customFormat="false" ht="12.75" hidden="false" customHeight="true" outlineLevel="0" collapsed="false">
      <c r="A447" s="63"/>
      <c r="B447" s="63"/>
      <c r="C447" s="63"/>
      <c r="D447" s="1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customFormat="false" ht="12.75" hidden="false" customHeight="true" outlineLevel="0" collapsed="false">
      <c r="A448" s="63"/>
      <c r="B448" s="63"/>
      <c r="C448" s="63"/>
      <c r="D448" s="1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customFormat="false" ht="12.75" hidden="false" customHeight="true" outlineLevel="0" collapsed="false">
      <c r="A449" s="63"/>
      <c r="B449" s="63"/>
      <c r="C449" s="63"/>
      <c r="D449" s="1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customFormat="false" ht="12.75" hidden="false" customHeight="true" outlineLevel="0" collapsed="false">
      <c r="A450" s="63"/>
      <c r="B450" s="63"/>
      <c r="C450" s="63"/>
      <c r="D450" s="1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customFormat="false" ht="12.75" hidden="false" customHeight="true" outlineLevel="0" collapsed="false">
      <c r="A451" s="63"/>
      <c r="B451" s="63"/>
      <c r="C451" s="63"/>
      <c r="D451" s="1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customFormat="false" ht="12.75" hidden="false" customHeight="true" outlineLevel="0" collapsed="false">
      <c r="A452" s="63"/>
      <c r="B452" s="63"/>
      <c r="C452" s="63"/>
      <c r="D452" s="1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customFormat="false" ht="12.75" hidden="false" customHeight="true" outlineLevel="0" collapsed="false">
      <c r="A453" s="63"/>
      <c r="B453" s="63"/>
      <c r="C453" s="63"/>
      <c r="D453" s="1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customFormat="false" ht="12.75" hidden="false" customHeight="true" outlineLevel="0" collapsed="false">
      <c r="A454" s="63"/>
      <c r="B454" s="63"/>
      <c r="C454" s="63"/>
      <c r="D454" s="1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customFormat="false" ht="12.75" hidden="false" customHeight="true" outlineLevel="0" collapsed="false">
      <c r="A455" s="63"/>
      <c r="B455" s="63"/>
      <c r="C455" s="63"/>
      <c r="D455" s="1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customFormat="false" ht="12.75" hidden="false" customHeight="true" outlineLevel="0" collapsed="false">
      <c r="A456" s="63"/>
      <c r="B456" s="63"/>
      <c r="C456" s="63"/>
      <c r="D456" s="1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customFormat="false" ht="12.75" hidden="false" customHeight="true" outlineLevel="0" collapsed="false">
      <c r="A457" s="63"/>
      <c r="B457" s="63"/>
      <c r="C457" s="63"/>
      <c r="D457" s="1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customFormat="false" ht="12.75" hidden="false" customHeight="true" outlineLevel="0" collapsed="false">
      <c r="A458" s="63"/>
      <c r="B458" s="63"/>
      <c r="C458" s="63"/>
      <c r="D458" s="1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customFormat="false" ht="12.75" hidden="false" customHeight="true" outlineLevel="0" collapsed="false">
      <c r="A459" s="63"/>
      <c r="B459" s="63"/>
      <c r="C459" s="63"/>
      <c r="D459" s="1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customFormat="false" ht="12.75" hidden="false" customHeight="true" outlineLevel="0" collapsed="false">
      <c r="A460" s="63"/>
      <c r="B460" s="63"/>
      <c r="C460" s="63"/>
      <c r="D460" s="1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customFormat="false" ht="12.75" hidden="false" customHeight="true" outlineLevel="0" collapsed="false">
      <c r="A461" s="63"/>
      <c r="B461" s="63"/>
      <c r="C461" s="63"/>
      <c r="D461" s="1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customFormat="false" ht="12.75" hidden="false" customHeight="true" outlineLevel="0" collapsed="false">
      <c r="A462" s="63"/>
      <c r="B462" s="63"/>
      <c r="C462" s="63"/>
      <c r="D462" s="1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customFormat="false" ht="12.75" hidden="false" customHeight="true" outlineLevel="0" collapsed="false">
      <c r="A463" s="63"/>
      <c r="B463" s="63"/>
      <c r="C463" s="63"/>
      <c r="D463" s="1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customFormat="false" ht="12.75" hidden="false" customHeight="true" outlineLevel="0" collapsed="false">
      <c r="A464" s="63"/>
      <c r="B464" s="63"/>
      <c r="C464" s="63"/>
      <c r="D464" s="1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customFormat="false" ht="12.75" hidden="false" customHeight="true" outlineLevel="0" collapsed="false">
      <c r="A465" s="63"/>
      <c r="B465" s="63"/>
      <c r="C465" s="63"/>
      <c r="D465" s="1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customFormat="false" ht="12.75" hidden="false" customHeight="true" outlineLevel="0" collapsed="false">
      <c r="A466" s="63"/>
      <c r="B466" s="63"/>
      <c r="C466" s="63"/>
      <c r="D466" s="1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customFormat="false" ht="12.75" hidden="false" customHeight="true" outlineLevel="0" collapsed="false">
      <c r="A467" s="63"/>
      <c r="B467" s="63"/>
      <c r="C467" s="63"/>
      <c r="D467" s="1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customFormat="false" ht="12.75" hidden="false" customHeight="true" outlineLevel="0" collapsed="false">
      <c r="A468" s="63"/>
      <c r="B468" s="63"/>
      <c r="C468" s="63"/>
      <c r="D468" s="1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customFormat="false" ht="12.75" hidden="false" customHeight="true" outlineLevel="0" collapsed="false">
      <c r="A469" s="63"/>
      <c r="B469" s="63"/>
      <c r="C469" s="63"/>
      <c r="D469" s="1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customFormat="false" ht="12.75" hidden="false" customHeight="true" outlineLevel="0" collapsed="false">
      <c r="A470" s="63"/>
      <c r="B470" s="63"/>
      <c r="C470" s="63"/>
      <c r="D470" s="1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customFormat="false" ht="12.75" hidden="false" customHeight="true" outlineLevel="0" collapsed="false">
      <c r="A471" s="63"/>
      <c r="B471" s="63"/>
      <c r="C471" s="63"/>
      <c r="D471" s="1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customFormat="false" ht="12.75" hidden="false" customHeight="true" outlineLevel="0" collapsed="false">
      <c r="A472" s="63"/>
      <c r="B472" s="63"/>
      <c r="C472" s="63"/>
      <c r="D472" s="1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customFormat="false" ht="12.75" hidden="false" customHeight="true" outlineLevel="0" collapsed="false">
      <c r="A473" s="63"/>
      <c r="B473" s="63"/>
      <c r="C473" s="63"/>
      <c r="D473" s="1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customFormat="false" ht="12.75" hidden="false" customHeight="true" outlineLevel="0" collapsed="false">
      <c r="A474" s="63"/>
      <c r="B474" s="63"/>
      <c r="C474" s="63"/>
      <c r="D474" s="1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customFormat="false" ht="12.75" hidden="false" customHeight="true" outlineLevel="0" collapsed="false">
      <c r="A475" s="63"/>
      <c r="B475" s="63"/>
      <c r="C475" s="63"/>
      <c r="D475" s="1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customFormat="false" ht="12.75" hidden="false" customHeight="true" outlineLevel="0" collapsed="false">
      <c r="A476" s="63"/>
      <c r="B476" s="63"/>
      <c r="C476" s="63"/>
      <c r="D476" s="1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customFormat="false" ht="12.75" hidden="false" customHeight="true" outlineLevel="0" collapsed="false">
      <c r="A477" s="63"/>
      <c r="B477" s="63"/>
      <c r="C477" s="63"/>
      <c r="D477" s="1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customFormat="false" ht="12.75" hidden="false" customHeight="true" outlineLevel="0" collapsed="false">
      <c r="A478" s="63"/>
      <c r="B478" s="63"/>
      <c r="C478" s="63"/>
      <c r="D478" s="1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customFormat="false" ht="12.75" hidden="false" customHeight="true" outlineLevel="0" collapsed="false">
      <c r="A479" s="63"/>
      <c r="B479" s="63"/>
      <c r="C479" s="63"/>
      <c r="D479" s="1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customFormat="false" ht="12.75" hidden="false" customHeight="true" outlineLevel="0" collapsed="false">
      <c r="A480" s="63"/>
      <c r="B480" s="63"/>
      <c r="C480" s="63"/>
      <c r="D480" s="1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customFormat="false" ht="12.75" hidden="false" customHeight="true" outlineLevel="0" collapsed="false">
      <c r="A481" s="63"/>
      <c r="B481" s="63"/>
      <c r="C481" s="63"/>
      <c r="D481" s="1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customFormat="false" ht="12.75" hidden="false" customHeight="true" outlineLevel="0" collapsed="false">
      <c r="A482" s="63"/>
      <c r="B482" s="63"/>
      <c r="C482" s="63"/>
      <c r="D482" s="1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customFormat="false" ht="12.75" hidden="false" customHeight="true" outlineLevel="0" collapsed="false">
      <c r="A483" s="63"/>
      <c r="B483" s="63"/>
      <c r="C483" s="63"/>
      <c r="D483" s="1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customFormat="false" ht="12.75" hidden="false" customHeight="true" outlineLevel="0" collapsed="false">
      <c r="A484" s="63"/>
      <c r="B484" s="63"/>
      <c r="C484" s="63"/>
      <c r="D484" s="1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customFormat="false" ht="12.75" hidden="false" customHeight="true" outlineLevel="0" collapsed="false">
      <c r="A485" s="63"/>
      <c r="B485" s="63"/>
      <c r="C485" s="63"/>
      <c r="D485" s="1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customFormat="false" ht="12.75" hidden="false" customHeight="true" outlineLevel="0" collapsed="false">
      <c r="A486" s="63"/>
      <c r="B486" s="63"/>
      <c r="C486" s="63"/>
      <c r="D486" s="1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customFormat="false" ht="12.75" hidden="false" customHeight="true" outlineLevel="0" collapsed="false">
      <c r="A487" s="63"/>
      <c r="B487" s="63"/>
      <c r="C487" s="63"/>
      <c r="D487" s="1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customFormat="false" ht="12.75" hidden="false" customHeight="true" outlineLevel="0" collapsed="false">
      <c r="A488" s="63"/>
      <c r="B488" s="63"/>
      <c r="C488" s="63"/>
      <c r="D488" s="1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customFormat="false" ht="12.75" hidden="false" customHeight="true" outlineLevel="0" collapsed="false">
      <c r="A489" s="63"/>
      <c r="B489" s="63"/>
      <c r="C489" s="63"/>
      <c r="D489" s="1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customFormat="false" ht="12.75" hidden="false" customHeight="true" outlineLevel="0" collapsed="false">
      <c r="A490" s="63"/>
      <c r="B490" s="63"/>
      <c r="C490" s="63"/>
      <c r="D490" s="1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customFormat="false" ht="12.75" hidden="false" customHeight="true" outlineLevel="0" collapsed="false">
      <c r="A491" s="63"/>
      <c r="B491" s="63"/>
      <c r="C491" s="63"/>
      <c r="D491" s="1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customFormat="false" ht="12.75" hidden="false" customHeight="true" outlineLevel="0" collapsed="false">
      <c r="A492" s="63"/>
      <c r="B492" s="63"/>
      <c r="C492" s="63"/>
      <c r="D492" s="1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customFormat="false" ht="12.75" hidden="false" customHeight="true" outlineLevel="0" collapsed="false">
      <c r="A493" s="63"/>
      <c r="B493" s="63"/>
      <c r="C493" s="63"/>
      <c r="D493" s="1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customFormat="false" ht="12.75" hidden="false" customHeight="true" outlineLevel="0" collapsed="false">
      <c r="A494" s="63"/>
      <c r="B494" s="63"/>
      <c r="C494" s="63"/>
      <c r="D494" s="1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customFormat="false" ht="12.75" hidden="false" customHeight="true" outlineLevel="0" collapsed="false">
      <c r="A495" s="63"/>
      <c r="B495" s="63"/>
      <c r="C495" s="63"/>
      <c r="D495" s="1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customFormat="false" ht="12.75" hidden="false" customHeight="true" outlineLevel="0" collapsed="false">
      <c r="A496" s="63"/>
      <c r="B496" s="63"/>
      <c r="C496" s="63"/>
      <c r="D496" s="1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customFormat="false" ht="12.75" hidden="false" customHeight="true" outlineLevel="0" collapsed="false">
      <c r="A497" s="63"/>
      <c r="B497" s="63"/>
      <c r="C497" s="63"/>
      <c r="D497" s="1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customFormat="false" ht="12.75" hidden="false" customHeight="true" outlineLevel="0" collapsed="false">
      <c r="A498" s="63"/>
      <c r="B498" s="63"/>
      <c r="C498" s="63"/>
      <c r="D498" s="1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customFormat="false" ht="12.75" hidden="false" customHeight="true" outlineLevel="0" collapsed="false">
      <c r="A499" s="63"/>
      <c r="B499" s="63"/>
      <c r="C499" s="63"/>
      <c r="D499" s="1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customFormat="false" ht="12.75" hidden="false" customHeight="true" outlineLevel="0" collapsed="false">
      <c r="A500" s="63"/>
      <c r="B500" s="63"/>
      <c r="C500" s="63"/>
      <c r="D500" s="1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customFormat="false" ht="12.75" hidden="false" customHeight="true" outlineLevel="0" collapsed="false">
      <c r="A501" s="63"/>
      <c r="B501" s="63"/>
      <c r="C501" s="63"/>
      <c r="D501" s="1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customFormat="false" ht="12.75" hidden="false" customHeight="true" outlineLevel="0" collapsed="false">
      <c r="A502" s="63"/>
      <c r="B502" s="63"/>
      <c r="C502" s="63"/>
      <c r="D502" s="1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customFormat="false" ht="12.75" hidden="false" customHeight="true" outlineLevel="0" collapsed="false">
      <c r="A503" s="63"/>
      <c r="B503" s="63"/>
      <c r="C503" s="63"/>
      <c r="D503" s="1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customFormat="false" ht="12.75" hidden="false" customHeight="true" outlineLevel="0" collapsed="false">
      <c r="A504" s="63"/>
      <c r="B504" s="63"/>
      <c r="C504" s="63"/>
      <c r="D504" s="1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customFormat="false" ht="12.75" hidden="false" customHeight="true" outlineLevel="0" collapsed="false">
      <c r="A505" s="63"/>
      <c r="B505" s="63"/>
      <c r="C505" s="63"/>
      <c r="D505" s="1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customFormat="false" ht="12.75" hidden="false" customHeight="true" outlineLevel="0" collapsed="false">
      <c r="A506" s="63"/>
      <c r="B506" s="63"/>
      <c r="C506" s="63"/>
      <c r="D506" s="1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customFormat="false" ht="12.75" hidden="false" customHeight="true" outlineLevel="0" collapsed="false">
      <c r="A507" s="63"/>
      <c r="B507" s="63"/>
      <c r="C507" s="63"/>
      <c r="D507" s="1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customFormat="false" ht="12.75" hidden="false" customHeight="true" outlineLevel="0" collapsed="false">
      <c r="A508" s="63"/>
      <c r="B508" s="63"/>
      <c r="C508" s="63"/>
      <c r="D508" s="1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customFormat="false" ht="12.75" hidden="false" customHeight="true" outlineLevel="0" collapsed="false">
      <c r="A509" s="63"/>
      <c r="B509" s="63"/>
      <c r="C509" s="63"/>
      <c r="D509" s="1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customFormat="false" ht="12.75" hidden="false" customHeight="true" outlineLevel="0" collapsed="false">
      <c r="A510" s="63"/>
      <c r="B510" s="63"/>
      <c r="C510" s="63"/>
      <c r="D510" s="1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customFormat="false" ht="12.75" hidden="false" customHeight="true" outlineLevel="0" collapsed="false">
      <c r="A511" s="63"/>
      <c r="B511" s="63"/>
      <c r="C511" s="63"/>
      <c r="D511" s="1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customFormat="false" ht="12.75" hidden="false" customHeight="true" outlineLevel="0" collapsed="false">
      <c r="A512" s="63"/>
      <c r="B512" s="63"/>
      <c r="C512" s="63"/>
      <c r="D512" s="1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customFormat="false" ht="12.75" hidden="false" customHeight="true" outlineLevel="0" collapsed="false">
      <c r="A513" s="63"/>
      <c r="B513" s="63"/>
      <c r="C513" s="63"/>
      <c r="D513" s="1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customFormat="false" ht="12.75" hidden="false" customHeight="true" outlineLevel="0" collapsed="false">
      <c r="A514" s="63"/>
      <c r="B514" s="63"/>
      <c r="C514" s="63"/>
      <c r="D514" s="1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customFormat="false" ht="12.75" hidden="false" customHeight="true" outlineLevel="0" collapsed="false">
      <c r="A515" s="63"/>
      <c r="B515" s="63"/>
      <c r="C515" s="63"/>
      <c r="D515" s="1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customFormat="false" ht="12.75" hidden="false" customHeight="true" outlineLevel="0" collapsed="false">
      <c r="A516" s="63"/>
      <c r="B516" s="63"/>
      <c r="C516" s="63"/>
      <c r="D516" s="1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customFormat="false" ht="12.75" hidden="false" customHeight="true" outlineLevel="0" collapsed="false">
      <c r="A517" s="63"/>
      <c r="B517" s="63"/>
      <c r="C517" s="63"/>
      <c r="D517" s="1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customFormat="false" ht="12.75" hidden="false" customHeight="true" outlineLevel="0" collapsed="false">
      <c r="A518" s="63"/>
      <c r="B518" s="63"/>
      <c r="C518" s="63"/>
      <c r="D518" s="1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customFormat="false" ht="12.75" hidden="false" customHeight="true" outlineLevel="0" collapsed="false">
      <c r="A519" s="63"/>
      <c r="B519" s="63"/>
      <c r="C519" s="63"/>
      <c r="D519" s="1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customFormat="false" ht="12.75" hidden="false" customHeight="true" outlineLevel="0" collapsed="false">
      <c r="A520" s="63"/>
      <c r="B520" s="63"/>
      <c r="C520" s="63"/>
      <c r="D520" s="1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customFormat="false" ht="12.75" hidden="false" customHeight="true" outlineLevel="0" collapsed="false">
      <c r="A521" s="63"/>
      <c r="B521" s="63"/>
      <c r="C521" s="63"/>
      <c r="D521" s="1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customFormat="false" ht="12.75" hidden="false" customHeight="true" outlineLevel="0" collapsed="false">
      <c r="A522" s="63"/>
      <c r="B522" s="63"/>
      <c r="C522" s="63"/>
      <c r="D522" s="1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customFormat="false" ht="12.75" hidden="false" customHeight="true" outlineLevel="0" collapsed="false">
      <c r="A523" s="63"/>
      <c r="B523" s="63"/>
      <c r="C523" s="63"/>
      <c r="D523" s="1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customFormat="false" ht="12.75" hidden="false" customHeight="true" outlineLevel="0" collapsed="false">
      <c r="A524" s="63"/>
      <c r="B524" s="63"/>
      <c r="C524" s="63"/>
      <c r="D524" s="1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customFormat="false" ht="12.75" hidden="false" customHeight="true" outlineLevel="0" collapsed="false">
      <c r="A525" s="63"/>
      <c r="B525" s="63"/>
      <c r="C525" s="63"/>
      <c r="D525" s="1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customFormat="false" ht="12.75" hidden="false" customHeight="true" outlineLevel="0" collapsed="false">
      <c r="A526" s="63"/>
      <c r="B526" s="63"/>
      <c r="C526" s="63"/>
      <c r="D526" s="1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customFormat="false" ht="12.75" hidden="false" customHeight="true" outlineLevel="0" collapsed="false">
      <c r="A527" s="63"/>
      <c r="B527" s="63"/>
      <c r="C527" s="63"/>
      <c r="D527" s="1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customFormat="false" ht="12.75" hidden="false" customHeight="true" outlineLevel="0" collapsed="false">
      <c r="A528" s="63"/>
      <c r="B528" s="63"/>
      <c r="C528" s="63"/>
      <c r="D528" s="1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customFormat="false" ht="12.75" hidden="false" customHeight="true" outlineLevel="0" collapsed="false">
      <c r="A529" s="63"/>
      <c r="B529" s="63"/>
      <c r="C529" s="63"/>
      <c r="D529" s="1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customFormat="false" ht="12.75" hidden="false" customHeight="true" outlineLevel="0" collapsed="false">
      <c r="A530" s="63"/>
      <c r="B530" s="63"/>
      <c r="C530" s="63"/>
      <c r="D530" s="1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customFormat="false" ht="12.75" hidden="false" customHeight="true" outlineLevel="0" collapsed="false">
      <c r="A531" s="63"/>
      <c r="B531" s="63"/>
      <c r="C531" s="63"/>
      <c r="D531" s="1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customFormat="false" ht="12.75" hidden="false" customHeight="true" outlineLevel="0" collapsed="false">
      <c r="A532" s="63"/>
      <c r="B532" s="63"/>
      <c r="C532" s="63"/>
      <c r="D532" s="1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customFormat="false" ht="12.75" hidden="false" customHeight="true" outlineLevel="0" collapsed="false">
      <c r="A533" s="63"/>
      <c r="B533" s="63"/>
      <c r="C533" s="63"/>
      <c r="D533" s="1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customFormat="false" ht="12.75" hidden="false" customHeight="true" outlineLevel="0" collapsed="false">
      <c r="A534" s="63"/>
      <c r="B534" s="63"/>
      <c r="C534" s="63"/>
      <c r="D534" s="1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customFormat="false" ht="12.75" hidden="false" customHeight="true" outlineLevel="0" collapsed="false">
      <c r="A535" s="63"/>
      <c r="B535" s="63"/>
      <c r="C535" s="63"/>
      <c r="D535" s="1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customFormat="false" ht="12.75" hidden="false" customHeight="true" outlineLevel="0" collapsed="false">
      <c r="A536" s="63"/>
      <c r="B536" s="63"/>
      <c r="C536" s="63"/>
      <c r="D536" s="1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customFormat="false" ht="12.75" hidden="false" customHeight="true" outlineLevel="0" collapsed="false">
      <c r="A537" s="63"/>
      <c r="B537" s="63"/>
      <c r="C537" s="63"/>
      <c r="D537" s="1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customFormat="false" ht="12.75" hidden="false" customHeight="true" outlineLevel="0" collapsed="false">
      <c r="A538" s="63"/>
      <c r="B538" s="63"/>
      <c r="C538" s="63"/>
      <c r="D538" s="1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customFormat="false" ht="12.75" hidden="false" customHeight="true" outlineLevel="0" collapsed="false">
      <c r="A539" s="63"/>
      <c r="B539" s="63"/>
      <c r="C539" s="63"/>
      <c r="D539" s="1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customFormat="false" ht="12.75" hidden="false" customHeight="true" outlineLevel="0" collapsed="false">
      <c r="A540" s="63"/>
      <c r="B540" s="63"/>
      <c r="C540" s="63"/>
      <c r="D540" s="1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customFormat="false" ht="12.75" hidden="false" customHeight="true" outlineLevel="0" collapsed="false">
      <c r="A541" s="63"/>
      <c r="B541" s="63"/>
      <c r="C541" s="63"/>
      <c r="D541" s="1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customFormat="false" ht="12.75" hidden="false" customHeight="true" outlineLevel="0" collapsed="false">
      <c r="A542" s="63"/>
      <c r="B542" s="63"/>
      <c r="C542" s="63"/>
      <c r="D542" s="1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customFormat="false" ht="12.75" hidden="false" customHeight="true" outlineLevel="0" collapsed="false">
      <c r="A543" s="63"/>
      <c r="B543" s="63"/>
      <c r="C543" s="63"/>
      <c r="D543" s="1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customFormat="false" ht="12.75" hidden="false" customHeight="true" outlineLevel="0" collapsed="false">
      <c r="A544" s="63"/>
      <c r="B544" s="63"/>
      <c r="C544" s="63"/>
      <c r="D544" s="1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customFormat="false" ht="12.75" hidden="false" customHeight="true" outlineLevel="0" collapsed="false">
      <c r="A545" s="63"/>
      <c r="B545" s="63"/>
      <c r="C545" s="63"/>
      <c r="D545" s="1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customFormat="false" ht="12.75" hidden="false" customHeight="true" outlineLevel="0" collapsed="false">
      <c r="A546" s="63"/>
      <c r="B546" s="63"/>
      <c r="C546" s="63"/>
      <c r="D546" s="1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customFormat="false" ht="12.75" hidden="false" customHeight="true" outlineLevel="0" collapsed="false">
      <c r="A547" s="63"/>
      <c r="B547" s="63"/>
      <c r="C547" s="63"/>
      <c r="D547" s="1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customFormat="false" ht="12.75" hidden="false" customHeight="true" outlineLevel="0" collapsed="false">
      <c r="A548" s="63"/>
      <c r="B548" s="63"/>
      <c r="C548" s="63"/>
      <c r="D548" s="1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customFormat="false" ht="12.75" hidden="false" customHeight="true" outlineLevel="0" collapsed="false">
      <c r="A549" s="63"/>
      <c r="B549" s="63"/>
      <c r="C549" s="63"/>
      <c r="D549" s="1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customFormat="false" ht="12.75" hidden="false" customHeight="true" outlineLevel="0" collapsed="false">
      <c r="A550" s="63"/>
      <c r="B550" s="63"/>
      <c r="C550" s="63"/>
      <c r="D550" s="1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customFormat="false" ht="12.75" hidden="false" customHeight="true" outlineLevel="0" collapsed="false">
      <c r="A551" s="63"/>
      <c r="B551" s="63"/>
      <c r="C551" s="63"/>
      <c r="D551" s="1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customFormat="false" ht="12.75" hidden="false" customHeight="true" outlineLevel="0" collapsed="false">
      <c r="A552" s="63"/>
      <c r="B552" s="63"/>
      <c r="C552" s="63"/>
      <c r="D552" s="1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customFormat="false" ht="12.75" hidden="false" customHeight="true" outlineLevel="0" collapsed="false">
      <c r="A553" s="63"/>
      <c r="B553" s="63"/>
      <c r="C553" s="63"/>
      <c r="D553" s="1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customFormat="false" ht="12.75" hidden="false" customHeight="true" outlineLevel="0" collapsed="false">
      <c r="A554" s="63"/>
      <c r="B554" s="63"/>
      <c r="C554" s="63"/>
      <c r="D554" s="1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customFormat="false" ht="12.75" hidden="false" customHeight="true" outlineLevel="0" collapsed="false">
      <c r="A555" s="63"/>
      <c r="B555" s="63"/>
      <c r="C555" s="63"/>
      <c r="D555" s="1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customFormat="false" ht="12.75" hidden="false" customHeight="true" outlineLevel="0" collapsed="false">
      <c r="A556" s="63"/>
      <c r="B556" s="63"/>
      <c r="C556" s="63"/>
      <c r="D556" s="1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customFormat="false" ht="12.75" hidden="false" customHeight="true" outlineLevel="0" collapsed="false">
      <c r="A557" s="63"/>
      <c r="B557" s="63"/>
      <c r="C557" s="63"/>
      <c r="D557" s="1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customFormat="false" ht="12.75" hidden="false" customHeight="true" outlineLevel="0" collapsed="false">
      <c r="A558" s="63"/>
      <c r="B558" s="63"/>
      <c r="C558" s="63"/>
      <c r="D558" s="1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customFormat="false" ht="12.75" hidden="false" customHeight="true" outlineLevel="0" collapsed="false">
      <c r="A559" s="63"/>
      <c r="B559" s="63"/>
      <c r="C559" s="63"/>
      <c r="D559" s="1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customFormat="false" ht="12.75" hidden="false" customHeight="true" outlineLevel="0" collapsed="false">
      <c r="A560" s="63"/>
      <c r="B560" s="63"/>
      <c r="C560" s="63"/>
      <c r="D560" s="1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customFormat="false" ht="12.75" hidden="false" customHeight="true" outlineLevel="0" collapsed="false">
      <c r="A561" s="63"/>
      <c r="B561" s="63"/>
      <c r="C561" s="63"/>
      <c r="D561" s="1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customFormat="false" ht="12.75" hidden="false" customHeight="true" outlineLevel="0" collapsed="false">
      <c r="A562" s="63"/>
      <c r="B562" s="63"/>
      <c r="C562" s="63"/>
      <c r="D562" s="1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customFormat="false" ht="12.75" hidden="false" customHeight="true" outlineLevel="0" collapsed="false">
      <c r="A563" s="63"/>
      <c r="B563" s="63"/>
      <c r="C563" s="63"/>
      <c r="D563" s="1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customFormat="false" ht="12.75" hidden="false" customHeight="true" outlineLevel="0" collapsed="false">
      <c r="A564" s="63"/>
      <c r="B564" s="63"/>
      <c r="C564" s="63"/>
      <c r="D564" s="1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customFormat="false" ht="12.75" hidden="false" customHeight="true" outlineLevel="0" collapsed="false">
      <c r="A565" s="63"/>
      <c r="B565" s="63"/>
      <c r="C565" s="63"/>
      <c r="D565" s="1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customFormat="false" ht="12.75" hidden="false" customHeight="true" outlineLevel="0" collapsed="false">
      <c r="A566" s="63"/>
      <c r="B566" s="63"/>
      <c r="C566" s="63"/>
      <c r="D566" s="1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customFormat="false" ht="12.75" hidden="false" customHeight="true" outlineLevel="0" collapsed="false">
      <c r="A567" s="63"/>
      <c r="B567" s="63"/>
      <c r="C567" s="63"/>
      <c r="D567" s="1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customFormat="false" ht="12.75" hidden="false" customHeight="true" outlineLevel="0" collapsed="false">
      <c r="A568" s="63"/>
      <c r="B568" s="63"/>
      <c r="C568" s="63"/>
      <c r="D568" s="1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customFormat="false" ht="12.75" hidden="false" customHeight="true" outlineLevel="0" collapsed="false">
      <c r="A569" s="63"/>
      <c r="B569" s="63"/>
      <c r="C569" s="63"/>
      <c r="D569" s="1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customFormat="false" ht="12.75" hidden="false" customHeight="true" outlineLevel="0" collapsed="false">
      <c r="A570" s="63"/>
      <c r="B570" s="63"/>
      <c r="C570" s="63"/>
      <c r="D570" s="1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customFormat="false" ht="12.75" hidden="false" customHeight="true" outlineLevel="0" collapsed="false">
      <c r="A571" s="63"/>
      <c r="B571" s="63"/>
      <c r="C571" s="63"/>
      <c r="D571" s="1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customFormat="false" ht="12.75" hidden="false" customHeight="true" outlineLevel="0" collapsed="false">
      <c r="A572" s="63"/>
      <c r="B572" s="63"/>
      <c r="C572" s="63"/>
      <c r="D572" s="1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customFormat="false" ht="12.75" hidden="false" customHeight="true" outlineLevel="0" collapsed="false">
      <c r="A573" s="63"/>
      <c r="B573" s="63"/>
      <c r="C573" s="63"/>
      <c r="D573" s="1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customFormat="false" ht="12.75" hidden="false" customHeight="true" outlineLevel="0" collapsed="false">
      <c r="A574" s="63"/>
      <c r="B574" s="63"/>
      <c r="C574" s="63"/>
      <c r="D574" s="1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customFormat="false" ht="12.75" hidden="false" customHeight="true" outlineLevel="0" collapsed="false">
      <c r="A575" s="63"/>
      <c r="B575" s="63"/>
      <c r="C575" s="63"/>
      <c r="D575" s="1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customFormat="false" ht="12.75" hidden="false" customHeight="true" outlineLevel="0" collapsed="false">
      <c r="A576" s="63"/>
      <c r="B576" s="63"/>
      <c r="C576" s="63"/>
      <c r="D576" s="1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customFormat="false" ht="12.75" hidden="false" customHeight="true" outlineLevel="0" collapsed="false">
      <c r="A577" s="63"/>
      <c r="B577" s="63"/>
      <c r="C577" s="63"/>
      <c r="D577" s="1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customFormat="false" ht="12.75" hidden="false" customHeight="true" outlineLevel="0" collapsed="false">
      <c r="A578" s="63"/>
      <c r="B578" s="63"/>
      <c r="C578" s="63"/>
      <c r="D578" s="1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customFormat="false" ht="12.75" hidden="false" customHeight="true" outlineLevel="0" collapsed="false">
      <c r="A579" s="63"/>
      <c r="B579" s="63"/>
      <c r="C579" s="63"/>
      <c r="D579" s="1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customFormat="false" ht="12.75" hidden="false" customHeight="true" outlineLevel="0" collapsed="false">
      <c r="A580" s="63"/>
      <c r="B580" s="63"/>
      <c r="C580" s="63"/>
      <c r="D580" s="1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customFormat="false" ht="12.75" hidden="false" customHeight="true" outlineLevel="0" collapsed="false">
      <c r="A581" s="63"/>
      <c r="B581" s="63"/>
      <c r="C581" s="63"/>
      <c r="D581" s="1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customFormat="false" ht="12.75" hidden="false" customHeight="true" outlineLevel="0" collapsed="false">
      <c r="A582" s="63"/>
      <c r="B582" s="63"/>
      <c r="C582" s="63"/>
      <c r="D582" s="1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customFormat="false" ht="12.75" hidden="false" customHeight="true" outlineLevel="0" collapsed="false">
      <c r="A583" s="63"/>
      <c r="B583" s="63"/>
      <c r="C583" s="63"/>
      <c r="D583" s="1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customFormat="false" ht="12.75" hidden="false" customHeight="true" outlineLevel="0" collapsed="false">
      <c r="A584" s="63"/>
      <c r="B584" s="63"/>
      <c r="C584" s="63"/>
      <c r="D584" s="1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customFormat="false" ht="12.75" hidden="false" customHeight="true" outlineLevel="0" collapsed="false">
      <c r="A585" s="63"/>
      <c r="B585" s="63"/>
      <c r="C585" s="63"/>
      <c r="D585" s="1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customFormat="false" ht="12.75" hidden="false" customHeight="true" outlineLevel="0" collapsed="false">
      <c r="A586" s="63"/>
      <c r="B586" s="63"/>
      <c r="C586" s="63"/>
      <c r="D586" s="1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customFormat="false" ht="12.75" hidden="false" customHeight="true" outlineLevel="0" collapsed="false">
      <c r="A587" s="63"/>
      <c r="B587" s="63"/>
      <c r="C587" s="63"/>
      <c r="D587" s="1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customFormat="false" ht="12.75" hidden="false" customHeight="true" outlineLevel="0" collapsed="false">
      <c r="A588" s="63"/>
      <c r="B588" s="63"/>
      <c r="C588" s="63"/>
      <c r="D588" s="1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customFormat="false" ht="12.75" hidden="false" customHeight="true" outlineLevel="0" collapsed="false">
      <c r="A589" s="63"/>
      <c r="B589" s="63"/>
      <c r="C589" s="63"/>
      <c r="D589" s="1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customFormat="false" ht="12.75" hidden="false" customHeight="true" outlineLevel="0" collapsed="false">
      <c r="A590" s="63"/>
      <c r="B590" s="63"/>
      <c r="C590" s="63"/>
      <c r="D590" s="1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customFormat="false" ht="12.75" hidden="false" customHeight="true" outlineLevel="0" collapsed="false">
      <c r="A591" s="63"/>
      <c r="B591" s="63"/>
      <c r="C591" s="63"/>
      <c r="D591" s="1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customFormat="false" ht="12.75" hidden="false" customHeight="true" outlineLevel="0" collapsed="false">
      <c r="A592" s="63"/>
      <c r="B592" s="63"/>
      <c r="C592" s="63"/>
      <c r="D592" s="1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customFormat="false" ht="12.75" hidden="false" customHeight="true" outlineLevel="0" collapsed="false">
      <c r="A593" s="63"/>
      <c r="B593" s="63"/>
      <c r="C593" s="63"/>
      <c r="D593" s="1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customFormat="false" ht="12.75" hidden="false" customHeight="true" outlineLevel="0" collapsed="false">
      <c r="A594" s="63"/>
      <c r="B594" s="63"/>
      <c r="C594" s="63"/>
      <c r="D594" s="1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customFormat="false" ht="12.75" hidden="false" customHeight="true" outlineLevel="0" collapsed="false">
      <c r="A595" s="63"/>
      <c r="B595" s="63"/>
      <c r="C595" s="63"/>
      <c r="D595" s="1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customFormat="false" ht="12.75" hidden="false" customHeight="true" outlineLevel="0" collapsed="false">
      <c r="A596" s="63"/>
      <c r="B596" s="63"/>
      <c r="C596" s="63"/>
      <c r="D596" s="1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customFormat="false" ht="12.75" hidden="false" customHeight="true" outlineLevel="0" collapsed="false">
      <c r="A597" s="63"/>
      <c r="B597" s="63"/>
      <c r="C597" s="63"/>
      <c r="D597" s="1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customFormat="false" ht="12.75" hidden="false" customHeight="true" outlineLevel="0" collapsed="false">
      <c r="A598" s="63"/>
      <c r="B598" s="63"/>
      <c r="C598" s="63"/>
      <c r="D598" s="1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customFormat="false" ht="12.75" hidden="false" customHeight="true" outlineLevel="0" collapsed="false">
      <c r="A599" s="63"/>
      <c r="B599" s="63"/>
      <c r="C599" s="63"/>
      <c r="D599" s="1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customFormat="false" ht="12.75" hidden="false" customHeight="true" outlineLevel="0" collapsed="false">
      <c r="A600" s="63"/>
      <c r="B600" s="63"/>
      <c r="C600" s="63"/>
      <c r="D600" s="1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customFormat="false" ht="12.75" hidden="false" customHeight="true" outlineLevel="0" collapsed="false">
      <c r="A601" s="63"/>
      <c r="B601" s="63"/>
      <c r="C601" s="63"/>
      <c r="D601" s="1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customFormat="false" ht="12.75" hidden="false" customHeight="true" outlineLevel="0" collapsed="false">
      <c r="A602" s="63"/>
      <c r="B602" s="63"/>
      <c r="C602" s="63"/>
      <c r="D602" s="1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customFormat="false" ht="12.75" hidden="false" customHeight="true" outlineLevel="0" collapsed="false">
      <c r="A603" s="63"/>
      <c r="B603" s="63"/>
      <c r="C603" s="63"/>
      <c r="D603" s="1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customFormat="false" ht="12.75" hidden="false" customHeight="true" outlineLevel="0" collapsed="false">
      <c r="A604" s="63"/>
      <c r="B604" s="63"/>
      <c r="C604" s="63"/>
      <c r="D604" s="1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customFormat="false" ht="12.75" hidden="false" customHeight="true" outlineLevel="0" collapsed="false">
      <c r="A605" s="63"/>
      <c r="B605" s="63"/>
      <c r="C605" s="63"/>
      <c r="D605" s="1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customFormat="false" ht="12.75" hidden="false" customHeight="true" outlineLevel="0" collapsed="false">
      <c r="A606" s="63"/>
      <c r="B606" s="63"/>
      <c r="C606" s="63"/>
      <c r="D606" s="1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customFormat="false" ht="12.75" hidden="false" customHeight="true" outlineLevel="0" collapsed="false">
      <c r="A607" s="63"/>
      <c r="B607" s="63"/>
      <c r="C607" s="63"/>
      <c r="D607" s="1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customFormat="false" ht="12.75" hidden="false" customHeight="true" outlineLevel="0" collapsed="false">
      <c r="A608" s="63"/>
      <c r="B608" s="63"/>
      <c r="C608" s="63"/>
      <c r="D608" s="1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customFormat="false" ht="12.75" hidden="false" customHeight="true" outlineLevel="0" collapsed="false">
      <c r="A609" s="63"/>
      <c r="B609" s="63"/>
      <c r="C609" s="63"/>
      <c r="D609" s="1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customFormat="false" ht="12.75" hidden="false" customHeight="true" outlineLevel="0" collapsed="false">
      <c r="A610" s="63"/>
      <c r="B610" s="63"/>
      <c r="C610" s="63"/>
      <c r="D610" s="1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customFormat="false" ht="12.75" hidden="false" customHeight="true" outlineLevel="0" collapsed="false">
      <c r="A611" s="63"/>
      <c r="B611" s="63"/>
      <c r="C611" s="63"/>
      <c r="D611" s="1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customFormat="false" ht="12.75" hidden="false" customHeight="true" outlineLevel="0" collapsed="false">
      <c r="A612" s="63"/>
      <c r="B612" s="63"/>
      <c r="C612" s="63"/>
      <c r="D612" s="1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customFormat="false" ht="12.75" hidden="false" customHeight="true" outlineLevel="0" collapsed="false">
      <c r="A613" s="63"/>
      <c r="B613" s="63"/>
      <c r="C613" s="63"/>
      <c r="D613" s="1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customFormat="false" ht="12.75" hidden="false" customHeight="true" outlineLevel="0" collapsed="false">
      <c r="A614" s="63"/>
      <c r="B614" s="63"/>
      <c r="C614" s="63"/>
      <c r="D614" s="1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customFormat="false" ht="12.75" hidden="false" customHeight="true" outlineLevel="0" collapsed="false">
      <c r="A615" s="63"/>
      <c r="B615" s="63"/>
      <c r="C615" s="63"/>
      <c r="D615" s="1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customFormat="false" ht="12.75" hidden="false" customHeight="true" outlineLevel="0" collapsed="false">
      <c r="A616" s="63"/>
      <c r="B616" s="63"/>
      <c r="C616" s="63"/>
      <c r="D616" s="1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customFormat="false" ht="12.75" hidden="false" customHeight="true" outlineLevel="0" collapsed="false">
      <c r="A617" s="63"/>
      <c r="B617" s="63"/>
      <c r="C617" s="63"/>
      <c r="D617" s="1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customFormat="false" ht="12.75" hidden="false" customHeight="true" outlineLevel="0" collapsed="false">
      <c r="A618" s="63"/>
      <c r="B618" s="63"/>
      <c r="C618" s="63"/>
      <c r="D618" s="1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customFormat="false" ht="12.75" hidden="false" customHeight="true" outlineLevel="0" collapsed="false">
      <c r="A619" s="63"/>
      <c r="B619" s="63"/>
      <c r="C619" s="63"/>
      <c r="D619" s="1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customFormat="false" ht="12.75" hidden="false" customHeight="true" outlineLevel="0" collapsed="false">
      <c r="A620" s="63"/>
      <c r="B620" s="63"/>
      <c r="C620" s="63"/>
      <c r="D620" s="1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customFormat="false" ht="12.75" hidden="false" customHeight="true" outlineLevel="0" collapsed="false">
      <c r="A621" s="63"/>
      <c r="B621" s="63"/>
      <c r="C621" s="63"/>
      <c r="D621" s="1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customFormat="false" ht="12.75" hidden="false" customHeight="true" outlineLevel="0" collapsed="false">
      <c r="A622" s="63"/>
      <c r="B622" s="63"/>
      <c r="C622" s="63"/>
      <c r="D622" s="1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customFormat="false" ht="12.75" hidden="false" customHeight="true" outlineLevel="0" collapsed="false">
      <c r="A623" s="63"/>
      <c r="B623" s="63"/>
      <c r="C623" s="63"/>
      <c r="D623" s="1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customFormat="false" ht="12.75" hidden="false" customHeight="true" outlineLevel="0" collapsed="false">
      <c r="A624" s="63"/>
      <c r="B624" s="63"/>
      <c r="C624" s="63"/>
      <c r="D624" s="1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customFormat="false" ht="12.75" hidden="false" customHeight="true" outlineLevel="0" collapsed="false">
      <c r="A625" s="63"/>
      <c r="B625" s="63"/>
      <c r="C625" s="63"/>
      <c r="D625" s="1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customFormat="false" ht="12.75" hidden="false" customHeight="true" outlineLevel="0" collapsed="false">
      <c r="A626" s="63"/>
      <c r="B626" s="63"/>
      <c r="C626" s="63"/>
      <c r="D626" s="1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customFormat="false" ht="12.75" hidden="false" customHeight="true" outlineLevel="0" collapsed="false">
      <c r="A627" s="63"/>
      <c r="B627" s="63"/>
      <c r="C627" s="63"/>
      <c r="D627" s="1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customFormat="false" ht="12.75" hidden="false" customHeight="true" outlineLevel="0" collapsed="false">
      <c r="A628" s="63"/>
      <c r="B628" s="63"/>
      <c r="C628" s="63"/>
      <c r="D628" s="1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customFormat="false" ht="12.75" hidden="false" customHeight="true" outlineLevel="0" collapsed="false">
      <c r="A629" s="63"/>
      <c r="B629" s="63"/>
      <c r="C629" s="63"/>
      <c r="D629" s="1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customFormat="false" ht="12.75" hidden="false" customHeight="true" outlineLevel="0" collapsed="false">
      <c r="A630" s="63"/>
      <c r="B630" s="63"/>
      <c r="C630" s="63"/>
      <c r="D630" s="1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customFormat="false" ht="12.75" hidden="false" customHeight="true" outlineLevel="0" collapsed="false">
      <c r="A631" s="63"/>
      <c r="B631" s="63"/>
      <c r="C631" s="63"/>
      <c r="D631" s="1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customFormat="false" ht="12.75" hidden="false" customHeight="true" outlineLevel="0" collapsed="false">
      <c r="A632" s="63"/>
      <c r="B632" s="63"/>
      <c r="C632" s="63"/>
      <c r="D632" s="1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customFormat="false" ht="12.75" hidden="false" customHeight="true" outlineLevel="0" collapsed="false">
      <c r="A633" s="63"/>
      <c r="B633" s="63"/>
      <c r="C633" s="63"/>
      <c r="D633" s="1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customFormat="false" ht="12.75" hidden="false" customHeight="true" outlineLevel="0" collapsed="false">
      <c r="A634" s="63"/>
      <c r="B634" s="63"/>
      <c r="C634" s="63"/>
      <c r="D634" s="1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customFormat="false" ht="12.75" hidden="false" customHeight="true" outlineLevel="0" collapsed="false">
      <c r="A635" s="63"/>
      <c r="B635" s="63"/>
      <c r="C635" s="63"/>
      <c r="D635" s="1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customFormat="false" ht="12.75" hidden="false" customHeight="true" outlineLevel="0" collapsed="false">
      <c r="A636" s="63"/>
      <c r="B636" s="63"/>
      <c r="C636" s="63"/>
      <c r="D636" s="1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customFormat="false" ht="12.75" hidden="false" customHeight="true" outlineLevel="0" collapsed="false">
      <c r="A637" s="63"/>
      <c r="B637" s="63"/>
      <c r="C637" s="63"/>
      <c r="D637" s="1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customFormat="false" ht="12.75" hidden="false" customHeight="true" outlineLevel="0" collapsed="false">
      <c r="A638" s="63"/>
      <c r="B638" s="63"/>
      <c r="C638" s="63"/>
      <c r="D638" s="1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customFormat="false" ht="12.75" hidden="false" customHeight="true" outlineLevel="0" collapsed="false">
      <c r="A639" s="63"/>
      <c r="B639" s="63"/>
      <c r="C639" s="63"/>
      <c r="D639" s="1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customFormat="false" ht="12.75" hidden="false" customHeight="true" outlineLevel="0" collapsed="false">
      <c r="A640" s="63"/>
      <c r="B640" s="63"/>
      <c r="C640" s="63"/>
      <c r="D640" s="1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customFormat="false" ht="12.75" hidden="false" customHeight="true" outlineLevel="0" collapsed="false">
      <c r="A641" s="63"/>
      <c r="B641" s="63"/>
      <c r="C641" s="63"/>
      <c r="D641" s="1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customFormat="false" ht="12.75" hidden="false" customHeight="true" outlineLevel="0" collapsed="false">
      <c r="A642" s="63"/>
      <c r="B642" s="63"/>
      <c r="C642" s="63"/>
      <c r="D642" s="1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customFormat="false" ht="12.75" hidden="false" customHeight="true" outlineLevel="0" collapsed="false">
      <c r="A643" s="63"/>
      <c r="B643" s="63"/>
      <c r="C643" s="63"/>
      <c r="D643" s="1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customFormat="false" ht="12.75" hidden="false" customHeight="true" outlineLevel="0" collapsed="false">
      <c r="A644" s="63"/>
      <c r="B644" s="63"/>
      <c r="C644" s="63"/>
      <c r="D644" s="1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customFormat="false" ht="12.75" hidden="false" customHeight="true" outlineLevel="0" collapsed="false">
      <c r="A645" s="63"/>
      <c r="B645" s="63"/>
      <c r="C645" s="63"/>
      <c r="D645" s="1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customFormat="false" ht="12.75" hidden="false" customHeight="true" outlineLevel="0" collapsed="false">
      <c r="A646" s="63"/>
      <c r="B646" s="63"/>
      <c r="C646" s="63"/>
      <c r="D646" s="1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customFormat="false" ht="12.75" hidden="false" customHeight="true" outlineLevel="0" collapsed="false">
      <c r="A647" s="63"/>
      <c r="B647" s="63"/>
      <c r="C647" s="63"/>
      <c r="D647" s="1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customFormat="false" ht="12.75" hidden="false" customHeight="true" outlineLevel="0" collapsed="false">
      <c r="A648" s="63"/>
      <c r="B648" s="63"/>
      <c r="C648" s="63"/>
      <c r="D648" s="1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customFormat="false" ht="12.75" hidden="false" customHeight="true" outlineLevel="0" collapsed="false">
      <c r="A649" s="63"/>
      <c r="B649" s="63"/>
      <c r="C649" s="63"/>
      <c r="D649" s="1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customFormat="false" ht="12.75" hidden="false" customHeight="true" outlineLevel="0" collapsed="false">
      <c r="A650" s="63"/>
      <c r="B650" s="63"/>
      <c r="C650" s="63"/>
      <c r="D650" s="1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customFormat="false" ht="12.75" hidden="false" customHeight="true" outlineLevel="0" collapsed="false">
      <c r="A651" s="63"/>
      <c r="B651" s="63"/>
      <c r="C651" s="63"/>
      <c r="D651" s="1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customFormat="false" ht="12.75" hidden="false" customHeight="true" outlineLevel="0" collapsed="false">
      <c r="A652" s="63"/>
      <c r="B652" s="63"/>
      <c r="C652" s="63"/>
      <c r="D652" s="1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customFormat="false" ht="12.75" hidden="false" customHeight="true" outlineLevel="0" collapsed="false">
      <c r="A653" s="63"/>
      <c r="B653" s="63"/>
      <c r="C653" s="63"/>
      <c r="D653" s="1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customFormat="false" ht="12.75" hidden="false" customHeight="true" outlineLevel="0" collapsed="false">
      <c r="A654" s="63"/>
      <c r="B654" s="63"/>
      <c r="C654" s="63"/>
      <c r="D654" s="1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customFormat="false" ht="12.75" hidden="false" customHeight="true" outlineLevel="0" collapsed="false">
      <c r="A655" s="63"/>
      <c r="B655" s="63"/>
      <c r="C655" s="63"/>
      <c r="D655" s="1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customFormat="false" ht="12.75" hidden="false" customHeight="true" outlineLevel="0" collapsed="false">
      <c r="A656" s="63"/>
      <c r="B656" s="63"/>
      <c r="C656" s="63"/>
      <c r="D656" s="1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customFormat="false" ht="12.75" hidden="false" customHeight="true" outlineLevel="0" collapsed="false">
      <c r="A657" s="63"/>
      <c r="B657" s="63"/>
      <c r="C657" s="63"/>
      <c r="D657" s="1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customFormat="false" ht="12.75" hidden="false" customHeight="true" outlineLevel="0" collapsed="false">
      <c r="A658" s="63"/>
      <c r="B658" s="63"/>
      <c r="C658" s="63"/>
      <c r="D658" s="1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customFormat="false" ht="12.75" hidden="false" customHeight="true" outlineLevel="0" collapsed="false">
      <c r="A659" s="63"/>
      <c r="B659" s="63"/>
      <c r="C659" s="63"/>
      <c r="D659" s="1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customFormat="false" ht="12.75" hidden="false" customHeight="true" outlineLevel="0" collapsed="false">
      <c r="A660" s="63"/>
      <c r="B660" s="63"/>
      <c r="C660" s="63"/>
      <c r="D660" s="1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customFormat="false" ht="12.75" hidden="false" customHeight="true" outlineLevel="0" collapsed="false">
      <c r="A661" s="63"/>
      <c r="B661" s="63"/>
      <c r="C661" s="63"/>
      <c r="D661" s="1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customFormat="false" ht="12.75" hidden="false" customHeight="true" outlineLevel="0" collapsed="false">
      <c r="A662" s="63"/>
      <c r="B662" s="63"/>
      <c r="C662" s="63"/>
      <c r="D662" s="1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customFormat="false" ht="12.75" hidden="false" customHeight="true" outlineLevel="0" collapsed="false">
      <c r="A663" s="63"/>
      <c r="B663" s="63"/>
      <c r="C663" s="63"/>
      <c r="D663" s="1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customFormat="false" ht="12.75" hidden="false" customHeight="true" outlineLevel="0" collapsed="false">
      <c r="A664" s="63"/>
      <c r="B664" s="63"/>
      <c r="C664" s="63"/>
      <c r="D664" s="1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customFormat="false" ht="12.75" hidden="false" customHeight="true" outlineLevel="0" collapsed="false">
      <c r="A665" s="63"/>
      <c r="B665" s="63"/>
      <c r="C665" s="63"/>
      <c r="D665" s="1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customFormat="false" ht="12.75" hidden="false" customHeight="true" outlineLevel="0" collapsed="false">
      <c r="A666" s="63"/>
      <c r="B666" s="63"/>
      <c r="C666" s="63"/>
      <c r="D666" s="1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customFormat="false" ht="12.75" hidden="false" customHeight="true" outlineLevel="0" collapsed="false">
      <c r="A667" s="63"/>
      <c r="B667" s="63"/>
      <c r="C667" s="63"/>
      <c r="D667" s="1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customFormat="false" ht="12.75" hidden="false" customHeight="true" outlineLevel="0" collapsed="false">
      <c r="A668" s="63"/>
      <c r="B668" s="63"/>
      <c r="C668" s="63"/>
      <c r="D668" s="1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customFormat="false" ht="12.75" hidden="false" customHeight="true" outlineLevel="0" collapsed="false">
      <c r="A669" s="63"/>
      <c r="B669" s="63"/>
      <c r="C669" s="63"/>
      <c r="D669" s="1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customFormat="false" ht="12.75" hidden="false" customHeight="true" outlineLevel="0" collapsed="false">
      <c r="A670" s="63"/>
      <c r="B670" s="63"/>
      <c r="C670" s="63"/>
      <c r="D670" s="1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customFormat="false" ht="12.75" hidden="false" customHeight="true" outlineLevel="0" collapsed="false">
      <c r="A671" s="63"/>
      <c r="B671" s="63"/>
      <c r="C671" s="63"/>
      <c r="D671" s="1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customFormat="false" ht="12.75" hidden="false" customHeight="true" outlineLevel="0" collapsed="false">
      <c r="A672" s="63"/>
      <c r="B672" s="63"/>
      <c r="C672" s="63"/>
      <c r="D672" s="1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customFormat="false" ht="12.75" hidden="false" customHeight="true" outlineLevel="0" collapsed="false">
      <c r="A673" s="63"/>
      <c r="B673" s="63"/>
      <c r="C673" s="63"/>
      <c r="D673" s="1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customFormat="false" ht="12.75" hidden="false" customHeight="true" outlineLevel="0" collapsed="false">
      <c r="A674" s="63"/>
      <c r="B674" s="63"/>
      <c r="C674" s="63"/>
      <c r="D674" s="1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customFormat="false" ht="12.75" hidden="false" customHeight="true" outlineLevel="0" collapsed="false">
      <c r="A675" s="63"/>
      <c r="B675" s="63"/>
      <c r="C675" s="63"/>
      <c r="D675" s="1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customFormat="false" ht="12.75" hidden="false" customHeight="true" outlineLevel="0" collapsed="false">
      <c r="A676" s="63"/>
      <c r="B676" s="63"/>
      <c r="C676" s="63"/>
      <c r="D676" s="1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customFormat="false" ht="12.75" hidden="false" customHeight="true" outlineLevel="0" collapsed="false">
      <c r="A677" s="63"/>
      <c r="B677" s="63"/>
      <c r="C677" s="63"/>
      <c r="D677" s="1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customFormat="false" ht="12.75" hidden="false" customHeight="true" outlineLevel="0" collapsed="false">
      <c r="A678" s="63"/>
      <c r="B678" s="63"/>
      <c r="C678" s="63"/>
      <c r="D678" s="1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customFormat="false" ht="12.75" hidden="false" customHeight="true" outlineLevel="0" collapsed="false">
      <c r="A679" s="63"/>
      <c r="B679" s="63"/>
      <c r="C679" s="63"/>
      <c r="D679" s="1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customFormat="false" ht="12.75" hidden="false" customHeight="true" outlineLevel="0" collapsed="false">
      <c r="A680" s="63"/>
      <c r="B680" s="63"/>
      <c r="C680" s="63"/>
      <c r="D680" s="1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customFormat="false" ht="12.75" hidden="false" customHeight="true" outlineLevel="0" collapsed="false">
      <c r="A681" s="63"/>
      <c r="B681" s="63"/>
      <c r="C681" s="63"/>
      <c r="D681" s="1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customFormat="false" ht="12.75" hidden="false" customHeight="true" outlineLevel="0" collapsed="false">
      <c r="A682" s="63"/>
      <c r="B682" s="63"/>
      <c r="C682" s="63"/>
      <c r="D682" s="1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customFormat="false" ht="12.75" hidden="false" customHeight="true" outlineLevel="0" collapsed="false">
      <c r="A683" s="63"/>
      <c r="B683" s="63"/>
      <c r="C683" s="63"/>
      <c r="D683" s="1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customFormat="false" ht="12.75" hidden="false" customHeight="true" outlineLevel="0" collapsed="false">
      <c r="A684" s="63"/>
      <c r="B684" s="63"/>
      <c r="C684" s="63"/>
      <c r="D684" s="1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customFormat="false" ht="12.75" hidden="false" customHeight="true" outlineLevel="0" collapsed="false">
      <c r="A685" s="63"/>
      <c r="B685" s="63"/>
      <c r="C685" s="63"/>
      <c r="D685" s="1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customFormat="false" ht="12.75" hidden="false" customHeight="true" outlineLevel="0" collapsed="false">
      <c r="A686" s="63"/>
      <c r="B686" s="63"/>
      <c r="C686" s="63"/>
      <c r="D686" s="1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customFormat="false" ht="12.75" hidden="false" customHeight="true" outlineLevel="0" collapsed="false">
      <c r="A687" s="63"/>
      <c r="B687" s="63"/>
      <c r="C687" s="63"/>
      <c r="D687" s="1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customFormat="false" ht="12.75" hidden="false" customHeight="true" outlineLevel="0" collapsed="false">
      <c r="A688" s="63"/>
      <c r="B688" s="63"/>
      <c r="C688" s="63"/>
      <c r="D688" s="1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customFormat="false" ht="12.75" hidden="false" customHeight="true" outlineLevel="0" collapsed="false">
      <c r="A689" s="63"/>
      <c r="B689" s="63"/>
      <c r="C689" s="63"/>
      <c r="D689" s="1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customFormat="false" ht="12.75" hidden="false" customHeight="true" outlineLevel="0" collapsed="false">
      <c r="A690" s="63"/>
      <c r="B690" s="63"/>
      <c r="C690" s="63"/>
      <c r="D690" s="1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customFormat="false" ht="12.75" hidden="false" customHeight="true" outlineLevel="0" collapsed="false">
      <c r="A691" s="63"/>
      <c r="B691" s="63"/>
      <c r="C691" s="63"/>
      <c r="D691" s="1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customFormat="false" ht="12.75" hidden="false" customHeight="true" outlineLevel="0" collapsed="false">
      <c r="A692" s="63"/>
      <c r="B692" s="63"/>
      <c r="C692" s="63"/>
      <c r="D692" s="1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customFormat="false" ht="12.75" hidden="false" customHeight="true" outlineLevel="0" collapsed="false">
      <c r="A693" s="63"/>
      <c r="B693" s="63"/>
      <c r="C693" s="63"/>
      <c r="D693" s="1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customFormat="false" ht="12.75" hidden="false" customHeight="true" outlineLevel="0" collapsed="false">
      <c r="A694" s="63"/>
      <c r="B694" s="63"/>
      <c r="C694" s="63"/>
      <c r="D694" s="1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customFormat="false" ht="12.75" hidden="false" customHeight="true" outlineLevel="0" collapsed="false">
      <c r="A695" s="63"/>
      <c r="B695" s="63"/>
      <c r="C695" s="63"/>
      <c r="D695" s="1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customFormat="false" ht="12.75" hidden="false" customHeight="true" outlineLevel="0" collapsed="false">
      <c r="A696" s="63"/>
      <c r="B696" s="63"/>
      <c r="C696" s="63"/>
      <c r="D696" s="1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customFormat="false" ht="12.75" hidden="false" customHeight="true" outlineLevel="0" collapsed="false">
      <c r="A697" s="63"/>
      <c r="B697" s="63"/>
      <c r="C697" s="63"/>
      <c r="D697" s="1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customFormat="false" ht="12.75" hidden="false" customHeight="true" outlineLevel="0" collapsed="false">
      <c r="A698" s="63"/>
      <c r="B698" s="63"/>
      <c r="C698" s="63"/>
      <c r="D698" s="1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customFormat="false" ht="12.75" hidden="false" customHeight="true" outlineLevel="0" collapsed="false">
      <c r="A699" s="63"/>
      <c r="B699" s="63"/>
      <c r="C699" s="63"/>
      <c r="D699" s="1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customFormat="false" ht="12.75" hidden="false" customHeight="true" outlineLevel="0" collapsed="false">
      <c r="A700" s="63"/>
      <c r="B700" s="63"/>
      <c r="C700" s="63"/>
      <c r="D700" s="1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customFormat="false" ht="12.75" hidden="false" customHeight="true" outlineLevel="0" collapsed="false">
      <c r="A701" s="63"/>
      <c r="B701" s="63"/>
      <c r="C701" s="63"/>
      <c r="D701" s="1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customFormat="false" ht="12.75" hidden="false" customHeight="true" outlineLevel="0" collapsed="false">
      <c r="A702" s="63"/>
      <c r="B702" s="63"/>
      <c r="C702" s="63"/>
      <c r="D702" s="1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customFormat="false" ht="12.75" hidden="false" customHeight="true" outlineLevel="0" collapsed="false">
      <c r="A703" s="63"/>
      <c r="B703" s="63"/>
      <c r="C703" s="63"/>
      <c r="D703" s="1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customFormat="false" ht="12.75" hidden="false" customHeight="true" outlineLevel="0" collapsed="false">
      <c r="A704" s="63"/>
      <c r="B704" s="63"/>
      <c r="C704" s="63"/>
      <c r="D704" s="1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customFormat="false" ht="12.75" hidden="false" customHeight="true" outlineLevel="0" collapsed="false">
      <c r="A705" s="63"/>
      <c r="B705" s="63"/>
      <c r="C705" s="63"/>
      <c r="D705" s="1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customFormat="false" ht="12.75" hidden="false" customHeight="true" outlineLevel="0" collapsed="false">
      <c r="A706" s="63"/>
      <c r="B706" s="63"/>
      <c r="C706" s="63"/>
      <c r="D706" s="1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customFormat="false" ht="12.75" hidden="false" customHeight="true" outlineLevel="0" collapsed="false">
      <c r="A707" s="63"/>
      <c r="B707" s="63"/>
      <c r="C707" s="63"/>
      <c r="D707" s="1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customFormat="false" ht="12.75" hidden="false" customHeight="true" outlineLevel="0" collapsed="false">
      <c r="A708" s="63"/>
      <c r="B708" s="63"/>
      <c r="C708" s="63"/>
      <c r="D708" s="1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customFormat="false" ht="12.75" hidden="false" customHeight="true" outlineLevel="0" collapsed="false">
      <c r="A709" s="63"/>
      <c r="B709" s="63"/>
      <c r="C709" s="63"/>
      <c r="D709" s="1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customFormat="false" ht="12.75" hidden="false" customHeight="true" outlineLevel="0" collapsed="false">
      <c r="A710" s="63"/>
      <c r="B710" s="63"/>
      <c r="C710" s="63"/>
      <c r="D710" s="1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customFormat="false" ht="12.75" hidden="false" customHeight="true" outlineLevel="0" collapsed="false">
      <c r="A711" s="63"/>
      <c r="B711" s="63"/>
      <c r="C711" s="63"/>
      <c r="D711" s="1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customFormat="false" ht="12.75" hidden="false" customHeight="true" outlineLevel="0" collapsed="false">
      <c r="A712" s="63"/>
      <c r="B712" s="63"/>
      <c r="C712" s="63"/>
      <c r="D712" s="1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customFormat="false" ht="12.75" hidden="false" customHeight="true" outlineLevel="0" collapsed="false">
      <c r="A713" s="63"/>
      <c r="B713" s="63"/>
      <c r="C713" s="63"/>
      <c r="D713" s="1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customFormat="false" ht="12.75" hidden="false" customHeight="true" outlineLevel="0" collapsed="false">
      <c r="A714" s="63"/>
      <c r="B714" s="63"/>
      <c r="C714" s="63"/>
      <c r="D714" s="1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customFormat="false" ht="12.75" hidden="false" customHeight="true" outlineLevel="0" collapsed="false">
      <c r="A715" s="63"/>
      <c r="B715" s="63"/>
      <c r="C715" s="63"/>
      <c r="D715" s="1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customFormat="false" ht="12.75" hidden="false" customHeight="true" outlineLevel="0" collapsed="false">
      <c r="A716" s="63"/>
      <c r="B716" s="63"/>
      <c r="C716" s="63"/>
      <c r="D716" s="1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customFormat="false" ht="12.75" hidden="false" customHeight="true" outlineLevel="0" collapsed="false">
      <c r="A717" s="63"/>
      <c r="B717" s="63"/>
      <c r="C717" s="63"/>
      <c r="D717" s="1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customFormat="false" ht="12.75" hidden="false" customHeight="true" outlineLevel="0" collapsed="false">
      <c r="A718" s="63"/>
      <c r="B718" s="63"/>
      <c r="C718" s="63"/>
      <c r="D718" s="1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customFormat="false" ht="12.75" hidden="false" customHeight="true" outlineLevel="0" collapsed="false">
      <c r="A719" s="63"/>
      <c r="B719" s="63"/>
      <c r="C719" s="63"/>
      <c r="D719" s="1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customFormat="false" ht="12.75" hidden="false" customHeight="true" outlineLevel="0" collapsed="false">
      <c r="A720" s="63"/>
      <c r="B720" s="63"/>
      <c r="C720" s="63"/>
      <c r="D720" s="1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customFormat="false" ht="12.75" hidden="false" customHeight="true" outlineLevel="0" collapsed="false">
      <c r="A721" s="63"/>
      <c r="B721" s="63"/>
      <c r="C721" s="63"/>
      <c r="D721" s="1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customFormat="false" ht="12.75" hidden="false" customHeight="true" outlineLevel="0" collapsed="false">
      <c r="A722" s="63"/>
      <c r="B722" s="63"/>
      <c r="C722" s="63"/>
      <c r="D722" s="1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customFormat="false" ht="12.75" hidden="false" customHeight="true" outlineLevel="0" collapsed="false">
      <c r="A723" s="63"/>
      <c r="B723" s="63"/>
      <c r="C723" s="63"/>
      <c r="D723" s="1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customFormat="false" ht="12.75" hidden="false" customHeight="true" outlineLevel="0" collapsed="false">
      <c r="A724" s="63"/>
      <c r="B724" s="63"/>
      <c r="C724" s="63"/>
      <c r="D724" s="1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customFormat="false" ht="12.75" hidden="false" customHeight="true" outlineLevel="0" collapsed="false">
      <c r="A725" s="63"/>
      <c r="B725" s="63"/>
      <c r="C725" s="63"/>
      <c r="D725" s="1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customFormat="false" ht="12.75" hidden="false" customHeight="true" outlineLevel="0" collapsed="false">
      <c r="A726" s="63"/>
      <c r="B726" s="63"/>
      <c r="C726" s="63"/>
      <c r="D726" s="1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customFormat="false" ht="12.75" hidden="false" customHeight="true" outlineLevel="0" collapsed="false">
      <c r="A727" s="63"/>
      <c r="B727" s="63"/>
      <c r="C727" s="63"/>
      <c r="D727" s="1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customFormat="false" ht="12.75" hidden="false" customHeight="true" outlineLevel="0" collapsed="false">
      <c r="A728" s="63"/>
      <c r="B728" s="63"/>
      <c r="C728" s="63"/>
      <c r="D728" s="1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customFormat="false" ht="12.75" hidden="false" customHeight="true" outlineLevel="0" collapsed="false">
      <c r="A729" s="63"/>
      <c r="B729" s="63"/>
      <c r="C729" s="63"/>
      <c r="D729" s="1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customFormat="false" ht="12.75" hidden="false" customHeight="true" outlineLevel="0" collapsed="false">
      <c r="A730" s="63"/>
      <c r="B730" s="63"/>
      <c r="C730" s="63"/>
      <c r="D730" s="1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customFormat="false" ht="12.75" hidden="false" customHeight="true" outlineLevel="0" collapsed="false">
      <c r="A731" s="63"/>
      <c r="B731" s="63"/>
      <c r="C731" s="63"/>
      <c r="D731" s="1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customFormat="false" ht="12.75" hidden="false" customHeight="true" outlineLevel="0" collapsed="false">
      <c r="A732" s="63"/>
      <c r="B732" s="63"/>
      <c r="C732" s="63"/>
      <c r="D732" s="1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customFormat="false" ht="12.75" hidden="false" customHeight="true" outlineLevel="0" collapsed="false">
      <c r="A733" s="63"/>
      <c r="B733" s="63"/>
      <c r="C733" s="63"/>
      <c r="D733" s="1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customFormat="false" ht="12.75" hidden="false" customHeight="true" outlineLevel="0" collapsed="false">
      <c r="A734" s="63"/>
      <c r="B734" s="63"/>
      <c r="C734" s="63"/>
      <c r="D734" s="1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customFormat="false" ht="12.75" hidden="false" customHeight="true" outlineLevel="0" collapsed="false">
      <c r="A735" s="63"/>
      <c r="B735" s="63"/>
      <c r="C735" s="63"/>
      <c r="D735" s="1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customFormat="false" ht="12.75" hidden="false" customHeight="true" outlineLevel="0" collapsed="false">
      <c r="A736" s="63"/>
      <c r="B736" s="63"/>
      <c r="C736" s="63"/>
      <c r="D736" s="1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customFormat="false" ht="12.75" hidden="false" customHeight="true" outlineLevel="0" collapsed="false">
      <c r="A737" s="63"/>
      <c r="B737" s="63"/>
      <c r="C737" s="63"/>
      <c r="D737" s="1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customFormat="false" ht="12.75" hidden="false" customHeight="true" outlineLevel="0" collapsed="false">
      <c r="A738" s="63"/>
      <c r="B738" s="63"/>
      <c r="C738" s="63"/>
      <c r="D738" s="1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customFormat="false" ht="12.75" hidden="false" customHeight="true" outlineLevel="0" collapsed="false">
      <c r="A739" s="63"/>
      <c r="B739" s="63"/>
      <c r="C739" s="63"/>
      <c r="D739" s="1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customFormat="false" ht="12.75" hidden="false" customHeight="true" outlineLevel="0" collapsed="false">
      <c r="A740" s="63"/>
      <c r="B740" s="63"/>
      <c r="C740" s="63"/>
      <c r="D740" s="1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customFormat="false" ht="12.75" hidden="false" customHeight="true" outlineLevel="0" collapsed="false">
      <c r="A741" s="63"/>
      <c r="B741" s="63"/>
      <c r="C741" s="63"/>
      <c r="D741" s="1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customFormat="false" ht="12.75" hidden="false" customHeight="true" outlineLevel="0" collapsed="false">
      <c r="A742" s="63"/>
      <c r="B742" s="63"/>
      <c r="C742" s="63"/>
      <c r="D742" s="1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customFormat="false" ht="12.75" hidden="false" customHeight="true" outlineLevel="0" collapsed="false">
      <c r="A743" s="63"/>
      <c r="B743" s="63"/>
      <c r="C743" s="63"/>
      <c r="D743" s="1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customFormat="false" ht="12.75" hidden="false" customHeight="true" outlineLevel="0" collapsed="false">
      <c r="A744" s="63"/>
      <c r="B744" s="63"/>
      <c r="C744" s="63"/>
      <c r="D744" s="1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customFormat="false" ht="12.75" hidden="false" customHeight="true" outlineLevel="0" collapsed="false">
      <c r="A745" s="63"/>
      <c r="B745" s="63"/>
      <c r="C745" s="63"/>
      <c r="D745" s="1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customFormat="false" ht="12.75" hidden="false" customHeight="true" outlineLevel="0" collapsed="false">
      <c r="A746" s="63"/>
      <c r="B746" s="63"/>
      <c r="C746" s="63"/>
      <c r="D746" s="1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customFormat="false" ht="12.75" hidden="false" customHeight="true" outlineLevel="0" collapsed="false">
      <c r="A747" s="63"/>
      <c r="B747" s="63"/>
      <c r="C747" s="63"/>
      <c r="D747" s="1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customFormat="false" ht="12.75" hidden="false" customHeight="true" outlineLevel="0" collapsed="false">
      <c r="A748" s="63"/>
      <c r="B748" s="63"/>
      <c r="C748" s="63"/>
      <c r="D748" s="1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customFormat="false" ht="12.75" hidden="false" customHeight="true" outlineLevel="0" collapsed="false">
      <c r="A749" s="63"/>
      <c r="B749" s="63"/>
      <c r="C749" s="63"/>
      <c r="D749" s="1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customFormat="false" ht="12.75" hidden="false" customHeight="true" outlineLevel="0" collapsed="false">
      <c r="A750" s="63"/>
      <c r="B750" s="63"/>
      <c r="C750" s="63"/>
      <c r="D750" s="1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customFormat="false" ht="12.75" hidden="false" customHeight="true" outlineLevel="0" collapsed="false">
      <c r="A751" s="63"/>
      <c r="B751" s="63"/>
      <c r="C751" s="63"/>
      <c r="D751" s="1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customFormat="false" ht="12.75" hidden="false" customHeight="true" outlineLevel="0" collapsed="false">
      <c r="A752" s="63"/>
      <c r="B752" s="63"/>
      <c r="C752" s="63"/>
      <c r="D752" s="1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customFormat="false" ht="12.75" hidden="false" customHeight="true" outlineLevel="0" collapsed="false">
      <c r="A753" s="63"/>
      <c r="B753" s="63"/>
      <c r="C753" s="63"/>
      <c r="D753" s="1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customFormat="false" ht="12.75" hidden="false" customHeight="true" outlineLevel="0" collapsed="false">
      <c r="A754" s="63"/>
      <c r="B754" s="63"/>
      <c r="C754" s="63"/>
      <c r="D754" s="1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customFormat="false" ht="12.75" hidden="false" customHeight="true" outlineLevel="0" collapsed="false">
      <c r="A755" s="63"/>
      <c r="B755" s="63"/>
      <c r="C755" s="63"/>
      <c r="D755" s="1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customFormat="false" ht="12.75" hidden="false" customHeight="true" outlineLevel="0" collapsed="false">
      <c r="A756" s="63"/>
      <c r="B756" s="63"/>
      <c r="C756" s="63"/>
      <c r="D756" s="1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customFormat="false" ht="12.75" hidden="false" customHeight="true" outlineLevel="0" collapsed="false">
      <c r="A757" s="63"/>
      <c r="B757" s="63"/>
      <c r="C757" s="63"/>
      <c r="D757" s="1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customFormat="false" ht="12.75" hidden="false" customHeight="true" outlineLevel="0" collapsed="false">
      <c r="A758" s="63"/>
      <c r="B758" s="63"/>
      <c r="C758" s="63"/>
      <c r="D758" s="1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customFormat="false" ht="12.75" hidden="false" customHeight="true" outlineLevel="0" collapsed="false">
      <c r="A759" s="63"/>
      <c r="B759" s="63"/>
      <c r="C759" s="63"/>
      <c r="D759" s="1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customFormat="false" ht="12.75" hidden="false" customHeight="true" outlineLevel="0" collapsed="false">
      <c r="A760" s="63"/>
      <c r="B760" s="63"/>
      <c r="C760" s="63"/>
      <c r="D760" s="1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customFormat="false" ht="12.75" hidden="false" customHeight="true" outlineLevel="0" collapsed="false">
      <c r="A761" s="63"/>
      <c r="B761" s="63"/>
      <c r="C761" s="63"/>
      <c r="D761" s="1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customFormat="false" ht="12.75" hidden="false" customHeight="true" outlineLevel="0" collapsed="false">
      <c r="A762" s="63"/>
      <c r="B762" s="63"/>
      <c r="C762" s="63"/>
      <c r="D762" s="1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customFormat="false" ht="12.75" hidden="false" customHeight="true" outlineLevel="0" collapsed="false">
      <c r="A763" s="63"/>
      <c r="B763" s="63"/>
      <c r="C763" s="63"/>
      <c r="D763" s="1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customFormat="false" ht="12.75" hidden="false" customHeight="true" outlineLevel="0" collapsed="false">
      <c r="A764" s="63"/>
      <c r="B764" s="63"/>
      <c r="C764" s="63"/>
      <c r="D764" s="1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customFormat="false" ht="12.75" hidden="false" customHeight="true" outlineLevel="0" collapsed="false">
      <c r="A765" s="63"/>
      <c r="B765" s="63"/>
      <c r="C765" s="63"/>
      <c r="D765" s="1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customFormat="false" ht="12.75" hidden="false" customHeight="true" outlineLevel="0" collapsed="false">
      <c r="A766" s="63"/>
      <c r="B766" s="63"/>
      <c r="C766" s="63"/>
      <c r="D766" s="1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customFormat="false" ht="12.75" hidden="false" customHeight="true" outlineLevel="0" collapsed="false">
      <c r="A767" s="63"/>
      <c r="B767" s="63"/>
      <c r="C767" s="63"/>
      <c r="D767" s="1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customFormat="false" ht="12.75" hidden="false" customHeight="true" outlineLevel="0" collapsed="false">
      <c r="A768" s="63"/>
      <c r="B768" s="63"/>
      <c r="C768" s="63"/>
      <c r="D768" s="1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customFormat="false" ht="12.75" hidden="false" customHeight="true" outlineLevel="0" collapsed="false">
      <c r="A769" s="63"/>
      <c r="B769" s="63"/>
      <c r="C769" s="63"/>
      <c r="D769" s="1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customFormat="false" ht="12.75" hidden="false" customHeight="true" outlineLevel="0" collapsed="false">
      <c r="A770" s="63"/>
      <c r="B770" s="63"/>
      <c r="C770" s="63"/>
      <c r="D770" s="1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customFormat="false" ht="12.75" hidden="false" customHeight="true" outlineLevel="0" collapsed="false">
      <c r="A771" s="63"/>
      <c r="B771" s="63"/>
      <c r="C771" s="63"/>
      <c r="D771" s="1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customFormat="false" ht="12.75" hidden="false" customHeight="true" outlineLevel="0" collapsed="false">
      <c r="A772" s="63"/>
      <c r="B772" s="63"/>
      <c r="C772" s="63"/>
      <c r="D772" s="1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customFormat="false" ht="12.75" hidden="false" customHeight="true" outlineLevel="0" collapsed="false">
      <c r="A773" s="63"/>
      <c r="B773" s="63"/>
      <c r="C773" s="63"/>
      <c r="D773" s="1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customFormat="false" ht="12.75" hidden="false" customHeight="true" outlineLevel="0" collapsed="false">
      <c r="A774" s="63"/>
      <c r="B774" s="63"/>
      <c r="C774" s="63"/>
      <c r="D774" s="1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customFormat="false" ht="12.75" hidden="false" customHeight="true" outlineLevel="0" collapsed="false">
      <c r="A775" s="63"/>
      <c r="B775" s="63"/>
      <c r="C775" s="63"/>
      <c r="D775" s="1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customFormat="false" ht="12.75" hidden="false" customHeight="true" outlineLevel="0" collapsed="false">
      <c r="A776" s="63"/>
      <c r="B776" s="63"/>
      <c r="C776" s="63"/>
      <c r="D776" s="1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customFormat="false" ht="12.75" hidden="false" customHeight="true" outlineLevel="0" collapsed="false">
      <c r="A777" s="63"/>
      <c r="B777" s="63"/>
      <c r="C777" s="63"/>
      <c r="D777" s="1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customFormat="false" ht="12.75" hidden="false" customHeight="true" outlineLevel="0" collapsed="false">
      <c r="A778" s="63"/>
      <c r="B778" s="63"/>
      <c r="C778" s="63"/>
      <c r="D778" s="1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customFormat="false" ht="12.75" hidden="false" customHeight="true" outlineLevel="0" collapsed="false">
      <c r="A779" s="63"/>
      <c r="B779" s="63"/>
      <c r="C779" s="63"/>
      <c r="D779" s="1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customFormat="false" ht="12.75" hidden="false" customHeight="true" outlineLevel="0" collapsed="false">
      <c r="A780" s="63"/>
      <c r="B780" s="63"/>
      <c r="C780" s="63"/>
      <c r="D780" s="1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customFormat="false" ht="12.75" hidden="false" customHeight="true" outlineLevel="0" collapsed="false">
      <c r="A781" s="63"/>
      <c r="B781" s="63"/>
      <c r="C781" s="63"/>
      <c r="D781" s="1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customFormat="false" ht="12.75" hidden="false" customHeight="true" outlineLevel="0" collapsed="false">
      <c r="A782" s="63"/>
      <c r="B782" s="63"/>
      <c r="C782" s="63"/>
      <c r="D782" s="1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customFormat="false" ht="12.75" hidden="false" customHeight="true" outlineLevel="0" collapsed="false">
      <c r="A783" s="63"/>
      <c r="B783" s="63"/>
      <c r="C783" s="63"/>
      <c r="D783" s="1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customFormat="false" ht="12.75" hidden="false" customHeight="true" outlineLevel="0" collapsed="false">
      <c r="A784" s="63"/>
      <c r="B784" s="63"/>
      <c r="C784" s="63"/>
      <c r="D784" s="1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customFormat="false" ht="12.75" hidden="false" customHeight="true" outlineLevel="0" collapsed="false">
      <c r="A785" s="63"/>
      <c r="B785" s="63"/>
      <c r="C785" s="63"/>
      <c r="D785" s="1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customFormat="false" ht="12.75" hidden="false" customHeight="true" outlineLevel="0" collapsed="false">
      <c r="A786" s="63"/>
      <c r="B786" s="63"/>
      <c r="C786" s="63"/>
      <c r="D786" s="1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customFormat="false" ht="12.75" hidden="false" customHeight="true" outlineLevel="0" collapsed="false">
      <c r="A787" s="63"/>
      <c r="B787" s="63"/>
      <c r="C787" s="63"/>
      <c r="D787" s="1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customFormat="false" ht="12.75" hidden="false" customHeight="true" outlineLevel="0" collapsed="false">
      <c r="A788" s="63"/>
      <c r="B788" s="63"/>
      <c r="C788" s="63"/>
      <c r="D788" s="1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customFormat="false" ht="12.75" hidden="false" customHeight="true" outlineLevel="0" collapsed="false">
      <c r="A789" s="63"/>
      <c r="B789" s="63"/>
      <c r="C789" s="63"/>
      <c r="D789" s="1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customFormat="false" ht="12.75" hidden="false" customHeight="true" outlineLevel="0" collapsed="false">
      <c r="A790" s="63"/>
      <c r="B790" s="63"/>
      <c r="C790" s="63"/>
      <c r="D790" s="1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customFormat="false" ht="12.75" hidden="false" customHeight="true" outlineLevel="0" collapsed="false">
      <c r="A791" s="63"/>
      <c r="B791" s="63"/>
      <c r="C791" s="63"/>
      <c r="D791" s="1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customFormat="false" ht="12.75" hidden="false" customHeight="true" outlineLevel="0" collapsed="false">
      <c r="A792" s="63"/>
      <c r="B792" s="63"/>
      <c r="C792" s="63"/>
      <c r="D792" s="1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customFormat="false" ht="12.75" hidden="false" customHeight="true" outlineLevel="0" collapsed="false">
      <c r="A793" s="63"/>
      <c r="B793" s="63"/>
      <c r="C793" s="63"/>
      <c r="D793" s="1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customFormat="false" ht="12.75" hidden="false" customHeight="true" outlineLevel="0" collapsed="false">
      <c r="A794" s="63"/>
      <c r="B794" s="63"/>
      <c r="C794" s="63"/>
      <c r="D794" s="1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customFormat="false" ht="12.75" hidden="false" customHeight="true" outlineLevel="0" collapsed="false">
      <c r="A795" s="63"/>
      <c r="B795" s="63"/>
      <c r="C795" s="63"/>
      <c r="D795" s="1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customFormat="false" ht="12.75" hidden="false" customHeight="true" outlineLevel="0" collapsed="false">
      <c r="A796" s="63"/>
      <c r="B796" s="63"/>
      <c r="C796" s="63"/>
      <c r="D796" s="1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customFormat="false" ht="12.75" hidden="false" customHeight="true" outlineLevel="0" collapsed="false">
      <c r="A797" s="63"/>
      <c r="B797" s="63"/>
      <c r="C797" s="63"/>
      <c r="D797" s="1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customFormat="false" ht="12.75" hidden="false" customHeight="true" outlineLevel="0" collapsed="false">
      <c r="A798" s="63"/>
      <c r="B798" s="63"/>
      <c r="C798" s="63"/>
      <c r="D798" s="1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customFormat="false" ht="12.75" hidden="false" customHeight="true" outlineLevel="0" collapsed="false">
      <c r="A799" s="63"/>
      <c r="B799" s="63"/>
      <c r="C799" s="63"/>
      <c r="D799" s="1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customFormat="false" ht="12.75" hidden="false" customHeight="true" outlineLevel="0" collapsed="false">
      <c r="A800" s="63"/>
      <c r="B800" s="63"/>
      <c r="C800" s="63"/>
      <c r="D800" s="1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customFormat="false" ht="12.75" hidden="false" customHeight="true" outlineLevel="0" collapsed="false">
      <c r="A801" s="63"/>
      <c r="B801" s="63"/>
      <c r="C801" s="63"/>
      <c r="D801" s="1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customFormat="false" ht="12.75" hidden="false" customHeight="true" outlineLevel="0" collapsed="false">
      <c r="A802" s="63"/>
      <c r="B802" s="63"/>
      <c r="C802" s="63"/>
      <c r="D802" s="1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customFormat="false" ht="12.75" hidden="false" customHeight="true" outlineLevel="0" collapsed="false">
      <c r="A803" s="63"/>
      <c r="B803" s="63"/>
      <c r="C803" s="63"/>
      <c r="D803" s="1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customFormat="false" ht="12.75" hidden="false" customHeight="true" outlineLevel="0" collapsed="false">
      <c r="A804" s="63"/>
      <c r="B804" s="63"/>
      <c r="C804" s="63"/>
      <c r="D804" s="1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customFormat="false" ht="12.75" hidden="false" customHeight="true" outlineLevel="0" collapsed="false">
      <c r="A805" s="63"/>
      <c r="B805" s="63"/>
      <c r="C805" s="63"/>
      <c r="D805" s="1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customFormat="false" ht="12.75" hidden="false" customHeight="true" outlineLevel="0" collapsed="false">
      <c r="A806" s="63"/>
      <c r="B806" s="63"/>
      <c r="C806" s="63"/>
      <c r="D806" s="1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customFormat="false" ht="12.75" hidden="false" customHeight="true" outlineLevel="0" collapsed="false">
      <c r="A807" s="63"/>
      <c r="B807" s="63"/>
      <c r="C807" s="63"/>
      <c r="D807" s="1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customFormat="false" ht="12.75" hidden="false" customHeight="true" outlineLevel="0" collapsed="false">
      <c r="A808" s="63"/>
      <c r="B808" s="63"/>
      <c r="C808" s="63"/>
      <c r="D808" s="1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customFormat="false" ht="12.75" hidden="false" customHeight="true" outlineLevel="0" collapsed="false">
      <c r="A809" s="63"/>
      <c r="B809" s="63"/>
      <c r="C809" s="63"/>
      <c r="D809" s="1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customFormat="false" ht="12.75" hidden="false" customHeight="true" outlineLevel="0" collapsed="false">
      <c r="A810" s="63"/>
      <c r="B810" s="63"/>
      <c r="C810" s="63"/>
      <c r="D810" s="1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customFormat="false" ht="12.75" hidden="false" customHeight="true" outlineLevel="0" collapsed="false">
      <c r="A811" s="63"/>
      <c r="B811" s="63"/>
      <c r="C811" s="63"/>
      <c r="D811" s="1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customFormat="false" ht="12.75" hidden="false" customHeight="true" outlineLevel="0" collapsed="false">
      <c r="A812" s="63"/>
      <c r="B812" s="63"/>
      <c r="C812" s="63"/>
      <c r="D812" s="1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customFormat="false" ht="12.75" hidden="false" customHeight="true" outlineLevel="0" collapsed="false">
      <c r="A813" s="63"/>
      <c r="B813" s="63"/>
      <c r="C813" s="63"/>
      <c r="D813" s="1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customFormat="false" ht="12.75" hidden="false" customHeight="true" outlineLevel="0" collapsed="false">
      <c r="A814" s="63"/>
      <c r="B814" s="63"/>
      <c r="C814" s="63"/>
      <c r="D814" s="1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customFormat="false" ht="12.75" hidden="false" customHeight="true" outlineLevel="0" collapsed="false">
      <c r="A815" s="63"/>
      <c r="B815" s="63"/>
      <c r="C815" s="63"/>
      <c r="D815" s="1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customFormat="false" ht="12.75" hidden="false" customHeight="true" outlineLevel="0" collapsed="false">
      <c r="A816" s="63"/>
      <c r="B816" s="63"/>
      <c r="C816" s="63"/>
      <c r="D816" s="1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customFormat="false" ht="12.75" hidden="false" customHeight="true" outlineLevel="0" collapsed="false">
      <c r="A817" s="63"/>
      <c r="B817" s="63"/>
      <c r="C817" s="63"/>
      <c r="D817" s="1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customFormat="false" ht="12.75" hidden="false" customHeight="true" outlineLevel="0" collapsed="false">
      <c r="A818" s="63"/>
      <c r="B818" s="63"/>
      <c r="C818" s="63"/>
      <c r="D818" s="1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customFormat="false" ht="12.75" hidden="false" customHeight="true" outlineLevel="0" collapsed="false">
      <c r="A819" s="63"/>
      <c r="B819" s="63"/>
      <c r="C819" s="63"/>
      <c r="D819" s="1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customFormat="false" ht="12.75" hidden="false" customHeight="true" outlineLevel="0" collapsed="false">
      <c r="A820" s="63"/>
      <c r="B820" s="63"/>
      <c r="C820" s="63"/>
      <c r="D820" s="1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customFormat="false" ht="12.75" hidden="false" customHeight="true" outlineLevel="0" collapsed="false">
      <c r="A821" s="63"/>
      <c r="B821" s="63"/>
      <c r="C821" s="63"/>
      <c r="D821" s="1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customFormat="false" ht="12.75" hidden="false" customHeight="true" outlineLevel="0" collapsed="false">
      <c r="A822" s="63"/>
      <c r="B822" s="63"/>
      <c r="C822" s="63"/>
      <c r="D822" s="1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customFormat="false" ht="12.75" hidden="false" customHeight="true" outlineLevel="0" collapsed="false">
      <c r="A823" s="63"/>
      <c r="B823" s="63"/>
      <c r="C823" s="63"/>
      <c r="D823" s="1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customFormat="false" ht="12.75" hidden="false" customHeight="true" outlineLevel="0" collapsed="false">
      <c r="A824" s="63"/>
      <c r="B824" s="63"/>
      <c r="C824" s="63"/>
      <c r="D824" s="1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customFormat="false" ht="12.75" hidden="false" customHeight="true" outlineLevel="0" collapsed="false">
      <c r="A825" s="63"/>
      <c r="B825" s="63"/>
      <c r="C825" s="63"/>
      <c r="D825" s="1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customFormat="false" ht="12.75" hidden="false" customHeight="true" outlineLevel="0" collapsed="false">
      <c r="A826" s="63"/>
      <c r="B826" s="63"/>
      <c r="C826" s="63"/>
      <c r="D826" s="1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customFormat="false" ht="12.75" hidden="false" customHeight="true" outlineLevel="0" collapsed="false">
      <c r="A827" s="63"/>
      <c r="B827" s="63"/>
      <c r="C827" s="63"/>
      <c r="D827" s="1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customFormat="false" ht="12.75" hidden="false" customHeight="true" outlineLevel="0" collapsed="false">
      <c r="A828" s="63"/>
      <c r="B828" s="63"/>
      <c r="C828" s="63"/>
      <c r="D828" s="1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customFormat="false" ht="12.75" hidden="false" customHeight="true" outlineLevel="0" collapsed="false">
      <c r="A829" s="63"/>
      <c r="B829" s="63"/>
      <c r="C829" s="63"/>
      <c r="D829" s="1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customFormat="false" ht="12.75" hidden="false" customHeight="true" outlineLevel="0" collapsed="false">
      <c r="A830" s="63"/>
      <c r="B830" s="63"/>
      <c r="C830" s="63"/>
      <c r="D830" s="1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customFormat="false" ht="12.75" hidden="false" customHeight="true" outlineLevel="0" collapsed="false">
      <c r="A831" s="63"/>
      <c r="B831" s="63"/>
      <c r="C831" s="63"/>
      <c r="D831" s="1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customFormat="false" ht="12.75" hidden="false" customHeight="true" outlineLevel="0" collapsed="false">
      <c r="A832" s="63"/>
      <c r="B832" s="63"/>
      <c r="C832" s="63"/>
      <c r="D832" s="1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customFormat="false" ht="12.75" hidden="false" customHeight="true" outlineLevel="0" collapsed="false">
      <c r="A833" s="63"/>
      <c r="B833" s="63"/>
      <c r="C833" s="63"/>
      <c r="D833" s="1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customFormat="false" ht="12.75" hidden="false" customHeight="true" outlineLevel="0" collapsed="false">
      <c r="A834" s="63"/>
      <c r="B834" s="63"/>
      <c r="C834" s="63"/>
      <c r="D834" s="1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customFormat="false" ht="12.75" hidden="false" customHeight="true" outlineLevel="0" collapsed="false">
      <c r="A835" s="63"/>
      <c r="B835" s="63"/>
      <c r="C835" s="63"/>
      <c r="D835" s="1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customFormat="false" ht="12.75" hidden="false" customHeight="true" outlineLevel="0" collapsed="false">
      <c r="A836" s="63"/>
      <c r="B836" s="63"/>
      <c r="C836" s="63"/>
      <c r="D836" s="1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customFormat="false" ht="12.75" hidden="false" customHeight="true" outlineLevel="0" collapsed="false">
      <c r="A837" s="63"/>
      <c r="B837" s="63"/>
      <c r="C837" s="63"/>
      <c r="D837" s="1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customFormat="false" ht="12.75" hidden="false" customHeight="true" outlineLevel="0" collapsed="false">
      <c r="A838" s="63"/>
      <c r="B838" s="63"/>
      <c r="C838" s="63"/>
      <c r="D838" s="1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customFormat="false" ht="12.75" hidden="false" customHeight="true" outlineLevel="0" collapsed="false">
      <c r="A839" s="63"/>
      <c r="B839" s="63"/>
      <c r="C839" s="63"/>
      <c r="D839" s="1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customFormat="false" ht="12.75" hidden="false" customHeight="true" outlineLevel="0" collapsed="false">
      <c r="A840" s="63"/>
      <c r="B840" s="63"/>
      <c r="C840" s="63"/>
      <c r="D840" s="1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customFormat="false" ht="12.75" hidden="false" customHeight="true" outlineLevel="0" collapsed="false">
      <c r="A841" s="63"/>
      <c r="B841" s="63"/>
      <c r="C841" s="63"/>
      <c r="D841" s="1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customFormat="false" ht="12.75" hidden="false" customHeight="true" outlineLevel="0" collapsed="false">
      <c r="A842" s="63"/>
      <c r="B842" s="63"/>
      <c r="C842" s="63"/>
      <c r="D842" s="1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customFormat="false" ht="12.75" hidden="false" customHeight="true" outlineLevel="0" collapsed="false">
      <c r="A843" s="63"/>
      <c r="B843" s="63"/>
      <c r="C843" s="63"/>
      <c r="D843" s="1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customFormat="false" ht="12.75" hidden="false" customHeight="true" outlineLevel="0" collapsed="false">
      <c r="A844" s="63"/>
      <c r="B844" s="63"/>
      <c r="C844" s="63"/>
      <c r="D844" s="1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customFormat="false" ht="12.75" hidden="false" customHeight="true" outlineLevel="0" collapsed="false">
      <c r="A845" s="63"/>
      <c r="B845" s="63"/>
      <c r="C845" s="63"/>
      <c r="D845" s="1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customFormat="false" ht="12.75" hidden="false" customHeight="true" outlineLevel="0" collapsed="false">
      <c r="A846" s="63"/>
      <c r="B846" s="63"/>
      <c r="C846" s="63"/>
      <c r="D846" s="1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customFormat="false" ht="12.75" hidden="false" customHeight="true" outlineLevel="0" collapsed="false">
      <c r="A847" s="63"/>
      <c r="B847" s="63"/>
      <c r="C847" s="63"/>
      <c r="D847" s="1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customFormat="false" ht="12.75" hidden="false" customHeight="true" outlineLevel="0" collapsed="false">
      <c r="A848" s="63"/>
      <c r="B848" s="63"/>
      <c r="C848" s="63"/>
      <c r="D848" s="1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customFormat="false" ht="12.75" hidden="false" customHeight="true" outlineLevel="0" collapsed="false">
      <c r="A849" s="63"/>
      <c r="B849" s="63"/>
      <c r="C849" s="63"/>
      <c r="D849" s="1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customFormat="false" ht="12.75" hidden="false" customHeight="true" outlineLevel="0" collapsed="false">
      <c r="A850" s="63"/>
      <c r="B850" s="63"/>
      <c r="C850" s="63"/>
      <c r="D850" s="1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customFormat="false" ht="12.75" hidden="false" customHeight="true" outlineLevel="0" collapsed="false">
      <c r="A851" s="63"/>
      <c r="B851" s="63"/>
      <c r="C851" s="63"/>
      <c r="D851" s="1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customFormat="false" ht="12.75" hidden="false" customHeight="true" outlineLevel="0" collapsed="false">
      <c r="A852" s="63"/>
      <c r="B852" s="63"/>
      <c r="C852" s="63"/>
      <c r="D852" s="1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customFormat="false" ht="12.75" hidden="false" customHeight="true" outlineLevel="0" collapsed="false">
      <c r="A853" s="63"/>
      <c r="B853" s="63"/>
      <c r="C853" s="63"/>
      <c r="D853" s="1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customFormat="false" ht="12.75" hidden="false" customHeight="true" outlineLevel="0" collapsed="false">
      <c r="A854" s="63"/>
      <c r="B854" s="63"/>
      <c r="C854" s="63"/>
      <c r="D854" s="1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customFormat="false" ht="12.75" hidden="false" customHeight="true" outlineLevel="0" collapsed="false">
      <c r="A855" s="63"/>
      <c r="B855" s="63"/>
      <c r="C855" s="63"/>
      <c r="D855" s="1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customFormat="false" ht="12.75" hidden="false" customHeight="true" outlineLevel="0" collapsed="false">
      <c r="A856" s="63"/>
      <c r="B856" s="63"/>
      <c r="C856" s="63"/>
      <c r="D856" s="1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customFormat="false" ht="12.75" hidden="false" customHeight="true" outlineLevel="0" collapsed="false">
      <c r="A857" s="63"/>
      <c r="B857" s="63"/>
      <c r="C857" s="63"/>
      <c r="D857" s="1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customFormat="false" ht="12.75" hidden="false" customHeight="true" outlineLevel="0" collapsed="false">
      <c r="A858" s="63"/>
      <c r="B858" s="63"/>
      <c r="C858" s="63"/>
      <c r="D858" s="1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customFormat="false" ht="12.75" hidden="false" customHeight="true" outlineLevel="0" collapsed="false">
      <c r="A859" s="63"/>
      <c r="B859" s="63"/>
      <c r="C859" s="63"/>
      <c r="D859" s="1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customFormat="false" ht="12.75" hidden="false" customHeight="true" outlineLevel="0" collapsed="false">
      <c r="A860" s="63"/>
      <c r="B860" s="63"/>
      <c r="C860" s="63"/>
      <c r="D860" s="1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customFormat="false" ht="12.75" hidden="false" customHeight="true" outlineLevel="0" collapsed="false">
      <c r="A861" s="63"/>
      <c r="B861" s="63"/>
      <c r="C861" s="63"/>
      <c r="D861" s="1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customFormat="false" ht="12.75" hidden="false" customHeight="true" outlineLevel="0" collapsed="false">
      <c r="A862" s="63"/>
      <c r="B862" s="63"/>
      <c r="C862" s="63"/>
      <c r="D862" s="1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customFormat="false" ht="12.75" hidden="false" customHeight="true" outlineLevel="0" collapsed="false">
      <c r="A863" s="63"/>
      <c r="B863" s="63"/>
      <c r="C863" s="63"/>
      <c r="D863" s="1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customFormat="false" ht="12.75" hidden="false" customHeight="true" outlineLevel="0" collapsed="false">
      <c r="A864" s="63"/>
      <c r="B864" s="63"/>
      <c r="C864" s="63"/>
      <c r="D864" s="1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customFormat="false" ht="12.75" hidden="false" customHeight="true" outlineLevel="0" collapsed="false">
      <c r="A865" s="63"/>
      <c r="B865" s="63"/>
      <c r="C865" s="63"/>
      <c r="D865" s="1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customFormat="false" ht="12.75" hidden="false" customHeight="true" outlineLevel="0" collapsed="false">
      <c r="A866" s="63"/>
      <c r="B866" s="63"/>
      <c r="C866" s="63"/>
      <c r="D866" s="1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customFormat="false" ht="12.75" hidden="false" customHeight="true" outlineLevel="0" collapsed="false">
      <c r="A867" s="63"/>
      <c r="B867" s="63"/>
      <c r="C867" s="63"/>
      <c r="D867" s="1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customFormat="false" ht="12.75" hidden="false" customHeight="true" outlineLevel="0" collapsed="false">
      <c r="A868" s="63"/>
      <c r="B868" s="63"/>
      <c r="C868" s="63"/>
      <c r="D868" s="1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customFormat="false" ht="12.75" hidden="false" customHeight="true" outlineLevel="0" collapsed="false">
      <c r="A869" s="63"/>
      <c r="B869" s="63"/>
      <c r="C869" s="63"/>
      <c r="D869" s="1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customFormat="false" ht="12.75" hidden="false" customHeight="true" outlineLevel="0" collapsed="false">
      <c r="A870" s="63"/>
      <c r="B870" s="63"/>
      <c r="C870" s="63"/>
      <c r="D870" s="1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customFormat="false" ht="12.75" hidden="false" customHeight="true" outlineLevel="0" collapsed="false">
      <c r="A871" s="63"/>
      <c r="B871" s="63"/>
      <c r="C871" s="63"/>
      <c r="D871" s="1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customFormat="false" ht="12.75" hidden="false" customHeight="true" outlineLevel="0" collapsed="false">
      <c r="A872" s="63"/>
      <c r="B872" s="63"/>
      <c r="C872" s="63"/>
      <c r="D872" s="1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customFormat="false" ht="12.75" hidden="false" customHeight="true" outlineLevel="0" collapsed="false">
      <c r="A873" s="63"/>
      <c r="B873" s="63"/>
      <c r="C873" s="63"/>
      <c r="D873" s="1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customFormat="false" ht="12.75" hidden="false" customHeight="true" outlineLevel="0" collapsed="false">
      <c r="A874" s="63"/>
      <c r="B874" s="63"/>
      <c r="C874" s="63"/>
      <c r="D874" s="1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customFormat="false" ht="12.75" hidden="false" customHeight="true" outlineLevel="0" collapsed="false">
      <c r="A875" s="63"/>
      <c r="B875" s="63"/>
      <c r="C875" s="63"/>
      <c r="D875" s="1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customFormat="false" ht="12.75" hidden="false" customHeight="true" outlineLevel="0" collapsed="false">
      <c r="A876" s="63"/>
      <c r="B876" s="63"/>
      <c r="C876" s="63"/>
      <c r="D876" s="1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customFormat="false" ht="12.75" hidden="false" customHeight="true" outlineLevel="0" collapsed="false">
      <c r="A877" s="63"/>
      <c r="B877" s="63"/>
      <c r="C877" s="63"/>
      <c r="D877" s="1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customFormat="false" ht="12.75" hidden="false" customHeight="true" outlineLevel="0" collapsed="false">
      <c r="A878" s="63"/>
      <c r="B878" s="63"/>
      <c r="C878" s="63"/>
      <c r="D878" s="1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customFormat="false" ht="12.75" hidden="false" customHeight="true" outlineLevel="0" collapsed="false">
      <c r="A879" s="63"/>
      <c r="B879" s="63"/>
      <c r="C879" s="63"/>
      <c r="D879" s="1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customFormat="false" ht="12.75" hidden="false" customHeight="true" outlineLevel="0" collapsed="false">
      <c r="A880" s="63"/>
      <c r="B880" s="63"/>
      <c r="C880" s="63"/>
      <c r="D880" s="1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customFormat="false" ht="12.75" hidden="false" customHeight="true" outlineLevel="0" collapsed="false">
      <c r="A881" s="63"/>
      <c r="B881" s="63"/>
      <c r="C881" s="63"/>
      <c r="D881" s="1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customFormat="false" ht="12.75" hidden="false" customHeight="true" outlineLevel="0" collapsed="false">
      <c r="A882" s="63"/>
      <c r="B882" s="63"/>
      <c r="C882" s="63"/>
      <c r="D882" s="1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customFormat="false" ht="12.75" hidden="false" customHeight="true" outlineLevel="0" collapsed="false">
      <c r="A883" s="63"/>
      <c r="B883" s="63"/>
      <c r="C883" s="63"/>
      <c r="D883" s="1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customFormat="false" ht="12.75" hidden="false" customHeight="true" outlineLevel="0" collapsed="false">
      <c r="A884" s="63"/>
      <c r="B884" s="63"/>
      <c r="C884" s="63"/>
      <c r="D884" s="1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customFormat="false" ht="12.75" hidden="false" customHeight="true" outlineLevel="0" collapsed="false">
      <c r="A885" s="63"/>
      <c r="B885" s="63"/>
      <c r="C885" s="63"/>
      <c r="D885" s="1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customFormat="false" ht="12.75" hidden="false" customHeight="true" outlineLevel="0" collapsed="false">
      <c r="A886" s="63"/>
      <c r="B886" s="63"/>
      <c r="C886" s="63"/>
      <c r="D886" s="1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customFormat="false" ht="12.75" hidden="false" customHeight="true" outlineLevel="0" collapsed="false">
      <c r="A887" s="63"/>
      <c r="B887" s="63"/>
      <c r="C887" s="63"/>
      <c r="D887" s="1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customFormat="false" ht="12.75" hidden="false" customHeight="true" outlineLevel="0" collapsed="false">
      <c r="A888" s="63"/>
      <c r="B888" s="63"/>
      <c r="C888" s="63"/>
      <c r="D888" s="1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customFormat="false" ht="12.75" hidden="false" customHeight="true" outlineLevel="0" collapsed="false">
      <c r="A889" s="63"/>
      <c r="B889" s="63"/>
      <c r="C889" s="63"/>
      <c r="D889" s="1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customFormat="false" ht="12.75" hidden="false" customHeight="true" outlineLevel="0" collapsed="false">
      <c r="A890" s="63"/>
      <c r="B890" s="63"/>
      <c r="C890" s="63"/>
      <c r="D890" s="1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customFormat="false" ht="12.75" hidden="false" customHeight="true" outlineLevel="0" collapsed="false">
      <c r="A891" s="63"/>
      <c r="B891" s="63"/>
      <c r="C891" s="63"/>
      <c r="D891" s="1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customFormat="false" ht="12.75" hidden="false" customHeight="true" outlineLevel="0" collapsed="false">
      <c r="A892" s="63"/>
      <c r="B892" s="63"/>
      <c r="C892" s="63"/>
      <c r="D892" s="1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customFormat="false" ht="12.75" hidden="false" customHeight="true" outlineLevel="0" collapsed="false">
      <c r="A893" s="63"/>
      <c r="B893" s="63"/>
      <c r="C893" s="63"/>
      <c r="D893" s="1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customFormat="false" ht="12.75" hidden="false" customHeight="true" outlineLevel="0" collapsed="false">
      <c r="A894" s="63"/>
      <c r="B894" s="63"/>
      <c r="C894" s="63"/>
      <c r="D894" s="1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customFormat="false" ht="12.75" hidden="false" customHeight="true" outlineLevel="0" collapsed="false">
      <c r="A895" s="63"/>
      <c r="B895" s="63"/>
      <c r="C895" s="63"/>
      <c r="D895" s="1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customFormat="false" ht="12.75" hidden="false" customHeight="true" outlineLevel="0" collapsed="false">
      <c r="A896" s="63"/>
      <c r="B896" s="63"/>
      <c r="C896" s="63"/>
      <c r="D896" s="1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customFormat="false" ht="12.75" hidden="false" customHeight="true" outlineLevel="0" collapsed="false">
      <c r="A897" s="63"/>
      <c r="B897" s="63"/>
      <c r="C897" s="63"/>
      <c r="D897" s="1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customFormat="false" ht="12.75" hidden="false" customHeight="true" outlineLevel="0" collapsed="false">
      <c r="A898" s="63"/>
      <c r="B898" s="63"/>
      <c r="C898" s="63"/>
      <c r="D898" s="1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customFormat="false" ht="12.75" hidden="false" customHeight="true" outlineLevel="0" collapsed="false">
      <c r="A899" s="63"/>
      <c r="B899" s="63"/>
      <c r="C899" s="63"/>
      <c r="D899" s="1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customFormat="false" ht="12.75" hidden="false" customHeight="true" outlineLevel="0" collapsed="false">
      <c r="A900" s="63"/>
      <c r="B900" s="63"/>
      <c r="C900" s="63"/>
      <c r="D900" s="1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customFormat="false" ht="12.75" hidden="false" customHeight="true" outlineLevel="0" collapsed="false">
      <c r="A901" s="63"/>
      <c r="B901" s="63"/>
      <c r="C901" s="63"/>
      <c r="D901" s="1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customFormat="false" ht="12.75" hidden="false" customHeight="true" outlineLevel="0" collapsed="false">
      <c r="A902" s="63"/>
      <c r="B902" s="63"/>
      <c r="C902" s="63"/>
      <c r="D902" s="1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customFormat="false" ht="12.75" hidden="false" customHeight="true" outlineLevel="0" collapsed="false">
      <c r="A903" s="63"/>
      <c r="B903" s="63"/>
      <c r="C903" s="63"/>
      <c r="D903" s="1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customFormat="false" ht="12.75" hidden="false" customHeight="true" outlineLevel="0" collapsed="false">
      <c r="A904" s="63"/>
      <c r="B904" s="63"/>
      <c r="C904" s="63"/>
      <c r="D904" s="1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customFormat="false" ht="12.75" hidden="false" customHeight="true" outlineLevel="0" collapsed="false">
      <c r="A905" s="63"/>
      <c r="B905" s="63"/>
      <c r="C905" s="63"/>
      <c r="D905" s="1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customFormat="false" ht="12.75" hidden="false" customHeight="true" outlineLevel="0" collapsed="false">
      <c r="A906" s="63"/>
      <c r="B906" s="63"/>
      <c r="C906" s="63"/>
      <c r="D906" s="1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customFormat="false" ht="12.75" hidden="false" customHeight="true" outlineLevel="0" collapsed="false">
      <c r="A907" s="63"/>
      <c r="B907" s="63"/>
      <c r="C907" s="63"/>
      <c r="D907" s="1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customFormat="false" ht="12.75" hidden="false" customHeight="true" outlineLevel="0" collapsed="false">
      <c r="A908" s="63"/>
      <c r="B908" s="63"/>
      <c r="C908" s="63"/>
      <c r="D908" s="1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customFormat="false" ht="12.75" hidden="false" customHeight="true" outlineLevel="0" collapsed="false">
      <c r="A909" s="63"/>
      <c r="B909" s="63"/>
      <c r="C909" s="63"/>
      <c r="D909" s="1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customFormat="false" ht="12.75" hidden="false" customHeight="true" outlineLevel="0" collapsed="false">
      <c r="A910" s="63"/>
      <c r="B910" s="63"/>
      <c r="C910" s="63"/>
      <c r="D910" s="1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customFormat="false" ht="12.75" hidden="false" customHeight="true" outlineLevel="0" collapsed="false">
      <c r="A911" s="63"/>
      <c r="B911" s="63"/>
      <c r="C911" s="63"/>
      <c r="D911" s="1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customFormat="false" ht="12.75" hidden="false" customHeight="true" outlineLevel="0" collapsed="false">
      <c r="A912" s="63"/>
      <c r="B912" s="63"/>
      <c r="C912" s="63"/>
      <c r="D912" s="1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customFormat="false" ht="12.75" hidden="false" customHeight="true" outlineLevel="0" collapsed="false">
      <c r="A913" s="63"/>
      <c r="B913" s="63"/>
      <c r="C913" s="63"/>
      <c r="D913" s="1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customFormat="false" ht="12.75" hidden="false" customHeight="true" outlineLevel="0" collapsed="false">
      <c r="A914" s="63"/>
      <c r="B914" s="63"/>
      <c r="C914" s="63"/>
      <c r="D914" s="1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customFormat="false" ht="12.75" hidden="false" customHeight="true" outlineLevel="0" collapsed="false">
      <c r="A915" s="63"/>
      <c r="B915" s="63"/>
      <c r="C915" s="63"/>
      <c r="D915" s="1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customFormat="false" ht="12.75" hidden="false" customHeight="true" outlineLevel="0" collapsed="false">
      <c r="A916" s="63"/>
      <c r="B916" s="63"/>
      <c r="C916" s="63"/>
      <c r="D916" s="1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customFormat="false" ht="12.75" hidden="false" customHeight="true" outlineLevel="0" collapsed="false">
      <c r="A917" s="63"/>
      <c r="B917" s="63"/>
      <c r="C917" s="63"/>
      <c r="D917" s="1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customFormat="false" ht="12.75" hidden="false" customHeight="true" outlineLevel="0" collapsed="false">
      <c r="A918" s="63"/>
      <c r="B918" s="63"/>
      <c r="C918" s="63"/>
      <c r="D918" s="1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customFormat="false" ht="12.75" hidden="false" customHeight="true" outlineLevel="0" collapsed="false">
      <c r="A919" s="63"/>
      <c r="B919" s="63"/>
      <c r="C919" s="63"/>
      <c r="D919" s="1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customFormat="false" ht="12.75" hidden="false" customHeight="true" outlineLevel="0" collapsed="false">
      <c r="A920" s="63"/>
      <c r="B920" s="63"/>
      <c r="C920" s="63"/>
      <c r="D920" s="1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customFormat="false" ht="12.75" hidden="false" customHeight="true" outlineLevel="0" collapsed="false">
      <c r="A921" s="63"/>
      <c r="B921" s="63"/>
      <c r="C921" s="63"/>
      <c r="D921" s="1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customFormat="false" ht="12.75" hidden="false" customHeight="true" outlineLevel="0" collapsed="false">
      <c r="A922" s="63"/>
      <c r="B922" s="63"/>
      <c r="C922" s="63"/>
      <c r="D922" s="1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customFormat="false" ht="12.75" hidden="false" customHeight="true" outlineLevel="0" collapsed="false">
      <c r="A923" s="63"/>
      <c r="B923" s="63"/>
      <c r="C923" s="63"/>
      <c r="D923" s="1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customFormat="false" ht="12.75" hidden="false" customHeight="true" outlineLevel="0" collapsed="false">
      <c r="A924" s="63"/>
      <c r="B924" s="63"/>
      <c r="C924" s="63"/>
      <c r="D924" s="1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customFormat="false" ht="12.75" hidden="false" customHeight="true" outlineLevel="0" collapsed="false">
      <c r="A925" s="63"/>
      <c r="B925" s="63"/>
      <c r="C925" s="63"/>
      <c r="D925" s="1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customFormat="false" ht="12.75" hidden="false" customHeight="true" outlineLevel="0" collapsed="false">
      <c r="A926" s="63"/>
      <c r="B926" s="63"/>
      <c r="C926" s="63"/>
      <c r="D926" s="1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customFormat="false" ht="12.75" hidden="false" customHeight="true" outlineLevel="0" collapsed="false">
      <c r="A927" s="63"/>
      <c r="B927" s="63"/>
      <c r="C927" s="63"/>
      <c r="D927" s="1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customFormat="false" ht="12.75" hidden="false" customHeight="true" outlineLevel="0" collapsed="false">
      <c r="A928" s="63"/>
      <c r="B928" s="63"/>
      <c r="C928" s="63"/>
      <c r="D928" s="1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customFormat="false" ht="12.75" hidden="false" customHeight="true" outlineLevel="0" collapsed="false">
      <c r="A929" s="63"/>
      <c r="B929" s="63"/>
      <c r="C929" s="63"/>
      <c r="D929" s="1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customFormat="false" ht="12.75" hidden="false" customHeight="true" outlineLevel="0" collapsed="false">
      <c r="A930" s="63"/>
      <c r="B930" s="63"/>
      <c r="C930" s="63"/>
      <c r="D930" s="1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customFormat="false" ht="12.75" hidden="false" customHeight="true" outlineLevel="0" collapsed="false">
      <c r="A931" s="63"/>
      <c r="B931" s="63"/>
      <c r="C931" s="63"/>
      <c r="D931" s="1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customFormat="false" ht="12.75" hidden="false" customHeight="true" outlineLevel="0" collapsed="false">
      <c r="A932" s="63"/>
      <c r="B932" s="63"/>
      <c r="C932" s="63"/>
      <c r="D932" s="1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customFormat="false" ht="12.75" hidden="false" customHeight="true" outlineLevel="0" collapsed="false">
      <c r="A933" s="63"/>
      <c r="B933" s="63"/>
      <c r="C933" s="63"/>
      <c r="D933" s="1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customFormat="false" ht="12.75" hidden="false" customHeight="true" outlineLevel="0" collapsed="false">
      <c r="A934" s="63"/>
      <c r="B934" s="63"/>
      <c r="C934" s="63"/>
      <c r="D934" s="1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customFormat="false" ht="12.75" hidden="false" customHeight="true" outlineLevel="0" collapsed="false">
      <c r="A935" s="63"/>
      <c r="B935" s="63"/>
      <c r="C935" s="63"/>
      <c r="D935" s="1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customFormat="false" ht="12.75" hidden="false" customHeight="true" outlineLevel="0" collapsed="false">
      <c r="A936" s="63"/>
      <c r="B936" s="63"/>
      <c r="C936" s="63"/>
      <c r="D936" s="1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customFormat="false" ht="12.75" hidden="false" customHeight="true" outlineLevel="0" collapsed="false">
      <c r="A937" s="63"/>
      <c r="B937" s="63"/>
      <c r="C937" s="63"/>
      <c r="D937" s="1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customFormat="false" ht="12.75" hidden="false" customHeight="true" outlineLevel="0" collapsed="false">
      <c r="A938" s="63"/>
      <c r="B938" s="63"/>
      <c r="C938" s="63"/>
      <c r="D938" s="1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customFormat="false" ht="12.75" hidden="false" customHeight="true" outlineLevel="0" collapsed="false">
      <c r="A939" s="63"/>
      <c r="B939" s="63"/>
      <c r="C939" s="63"/>
      <c r="D939" s="1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customFormat="false" ht="12.75" hidden="false" customHeight="true" outlineLevel="0" collapsed="false">
      <c r="A940" s="63"/>
      <c r="B940" s="63"/>
      <c r="C940" s="63"/>
      <c r="D940" s="1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customFormat="false" ht="12.75" hidden="false" customHeight="true" outlineLevel="0" collapsed="false">
      <c r="A941" s="63"/>
      <c r="B941" s="63"/>
      <c r="C941" s="63"/>
      <c r="D941" s="1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customFormat="false" ht="12.75" hidden="false" customHeight="true" outlineLevel="0" collapsed="false">
      <c r="A942" s="63"/>
      <c r="B942" s="63"/>
      <c r="C942" s="63"/>
      <c r="D942" s="1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customFormat="false" ht="12.75" hidden="false" customHeight="true" outlineLevel="0" collapsed="false">
      <c r="A943" s="63"/>
      <c r="B943" s="63"/>
      <c r="C943" s="63"/>
      <c r="D943" s="1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customFormat="false" ht="12.75" hidden="false" customHeight="true" outlineLevel="0" collapsed="false">
      <c r="A944" s="63"/>
      <c r="B944" s="63"/>
      <c r="C944" s="63"/>
      <c r="D944" s="1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customFormat="false" ht="12.75" hidden="false" customHeight="true" outlineLevel="0" collapsed="false">
      <c r="A945" s="63"/>
      <c r="B945" s="63"/>
      <c r="C945" s="63"/>
      <c r="D945" s="1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customFormat="false" ht="12.75" hidden="false" customHeight="true" outlineLevel="0" collapsed="false">
      <c r="A946" s="63"/>
      <c r="B946" s="63"/>
      <c r="C946" s="63"/>
      <c r="D946" s="1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customFormat="false" ht="12.75" hidden="false" customHeight="true" outlineLevel="0" collapsed="false">
      <c r="A947" s="63"/>
      <c r="B947" s="63"/>
      <c r="C947" s="63"/>
      <c r="D947" s="1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customFormat="false" ht="12.75" hidden="false" customHeight="true" outlineLevel="0" collapsed="false">
      <c r="A948" s="63"/>
      <c r="B948" s="63"/>
      <c r="C948" s="63"/>
      <c r="D948" s="1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customFormat="false" ht="12.75" hidden="false" customHeight="true" outlineLevel="0" collapsed="false">
      <c r="A949" s="63"/>
      <c r="B949" s="63"/>
      <c r="C949" s="63"/>
      <c r="D949" s="1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customFormat="false" ht="12.75" hidden="false" customHeight="true" outlineLevel="0" collapsed="false">
      <c r="A950" s="63"/>
      <c r="B950" s="63"/>
      <c r="C950" s="63"/>
      <c r="D950" s="1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customFormat="false" ht="12.75" hidden="false" customHeight="true" outlineLevel="0" collapsed="false">
      <c r="A951" s="63"/>
      <c r="B951" s="63"/>
      <c r="C951" s="63"/>
      <c r="D951" s="1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customFormat="false" ht="12.75" hidden="false" customHeight="true" outlineLevel="0" collapsed="false">
      <c r="A952" s="63"/>
      <c r="B952" s="63"/>
      <c r="C952" s="63"/>
      <c r="D952" s="1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customFormat="false" ht="12.75" hidden="false" customHeight="true" outlineLevel="0" collapsed="false">
      <c r="A953" s="63"/>
      <c r="B953" s="63"/>
      <c r="C953" s="63"/>
      <c r="D953" s="1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customFormat="false" ht="12.75" hidden="false" customHeight="true" outlineLevel="0" collapsed="false">
      <c r="A954" s="63"/>
      <c r="B954" s="63"/>
      <c r="C954" s="63"/>
      <c r="D954" s="1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customFormat="false" ht="12.75" hidden="false" customHeight="true" outlineLevel="0" collapsed="false">
      <c r="A955" s="63"/>
      <c r="B955" s="63"/>
      <c r="C955" s="63"/>
      <c r="D955" s="1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customFormat="false" ht="12.75" hidden="false" customHeight="true" outlineLevel="0" collapsed="false">
      <c r="A956" s="63"/>
      <c r="B956" s="63"/>
      <c r="C956" s="63"/>
      <c r="D956" s="1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customFormat="false" ht="12.75" hidden="false" customHeight="true" outlineLevel="0" collapsed="false">
      <c r="A957" s="63"/>
      <c r="B957" s="63"/>
      <c r="C957" s="63"/>
      <c r="D957" s="1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customFormat="false" ht="12.75" hidden="false" customHeight="true" outlineLevel="0" collapsed="false">
      <c r="A958" s="63"/>
      <c r="B958" s="63"/>
      <c r="C958" s="63"/>
      <c r="D958" s="1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customFormat="false" ht="12.75" hidden="false" customHeight="true" outlineLevel="0" collapsed="false">
      <c r="A959" s="63"/>
      <c r="B959" s="63"/>
      <c r="C959" s="63"/>
      <c r="D959" s="1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customFormat="false" ht="12.75" hidden="false" customHeight="true" outlineLevel="0" collapsed="false">
      <c r="A960" s="63"/>
      <c r="B960" s="63"/>
      <c r="C960" s="63"/>
      <c r="D960" s="1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customFormat="false" ht="12.75" hidden="false" customHeight="true" outlineLevel="0" collapsed="false">
      <c r="A961" s="63"/>
      <c r="B961" s="63"/>
      <c r="C961" s="63"/>
      <c r="D961" s="1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customFormat="false" ht="12.75" hidden="false" customHeight="true" outlineLevel="0" collapsed="false">
      <c r="A962" s="63"/>
      <c r="B962" s="63"/>
      <c r="C962" s="63"/>
      <c r="D962" s="1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customFormat="false" ht="12.75" hidden="false" customHeight="true" outlineLevel="0" collapsed="false">
      <c r="A963" s="63"/>
      <c r="B963" s="63"/>
      <c r="C963" s="63"/>
      <c r="D963" s="1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customFormat="false" ht="12.75" hidden="false" customHeight="true" outlineLevel="0" collapsed="false">
      <c r="A964" s="63"/>
      <c r="B964" s="63"/>
      <c r="C964" s="63"/>
      <c r="D964" s="1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customFormat="false" ht="12.75" hidden="false" customHeight="true" outlineLevel="0" collapsed="false">
      <c r="A965" s="63"/>
      <c r="B965" s="63"/>
      <c r="C965" s="63"/>
      <c r="D965" s="1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customFormat="false" ht="12.75" hidden="false" customHeight="true" outlineLevel="0" collapsed="false">
      <c r="A966" s="63"/>
      <c r="B966" s="63"/>
      <c r="C966" s="63"/>
      <c r="D966" s="1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customFormat="false" ht="12.75" hidden="false" customHeight="true" outlineLevel="0" collapsed="false">
      <c r="A967" s="63"/>
      <c r="B967" s="63"/>
      <c r="C967" s="63"/>
      <c r="D967" s="1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customFormat="false" ht="12.75" hidden="false" customHeight="true" outlineLevel="0" collapsed="false">
      <c r="A968" s="63"/>
      <c r="B968" s="63"/>
      <c r="C968" s="63"/>
      <c r="D968" s="1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customFormat="false" ht="12.75" hidden="false" customHeight="true" outlineLevel="0" collapsed="false">
      <c r="A969" s="63"/>
      <c r="B969" s="63"/>
      <c r="C969" s="63"/>
      <c r="D969" s="1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customFormat="false" ht="12.75" hidden="false" customHeight="true" outlineLevel="0" collapsed="false">
      <c r="A970" s="63"/>
      <c r="B970" s="63"/>
      <c r="C970" s="63"/>
      <c r="D970" s="1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customFormat="false" ht="12.75" hidden="false" customHeight="true" outlineLevel="0" collapsed="false">
      <c r="A971" s="63"/>
      <c r="B971" s="63"/>
      <c r="C971" s="63"/>
      <c r="D971" s="1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customFormat="false" ht="12.75" hidden="false" customHeight="true" outlineLevel="0" collapsed="false">
      <c r="A972" s="63"/>
      <c r="B972" s="63"/>
      <c r="C972" s="63"/>
      <c r="D972" s="1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customFormat="false" ht="12.75" hidden="false" customHeight="true" outlineLevel="0" collapsed="false">
      <c r="A973" s="63"/>
      <c r="B973" s="63"/>
      <c r="C973" s="63"/>
      <c r="D973" s="1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customFormat="false" ht="12.75" hidden="false" customHeight="true" outlineLevel="0" collapsed="false">
      <c r="A974" s="63"/>
      <c r="B974" s="63"/>
      <c r="C974" s="63"/>
      <c r="D974" s="1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customFormat="false" ht="12.75" hidden="false" customHeight="true" outlineLevel="0" collapsed="false">
      <c r="A975" s="63"/>
      <c r="B975" s="63"/>
      <c r="C975" s="63"/>
      <c r="D975" s="1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customFormat="false" ht="12.75" hidden="false" customHeight="true" outlineLevel="0" collapsed="false">
      <c r="A976" s="63"/>
      <c r="B976" s="63"/>
      <c r="C976" s="63"/>
      <c r="D976" s="1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customFormat="false" ht="12.75" hidden="false" customHeight="true" outlineLevel="0" collapsed="false">
      <c r="A977" s="63"/>
      <c r="B977" s="63"/>
      <c r="C977" s="63"/>
      <c r="D977" s="1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customFormat="false" ht="12.75" hidden="false" customHeight="true" outlineLevel="0" collapsed="false">
      <c r="A978" s="63"/>
      <c r="B978" s="63"/>
      <c r="C978" s="63"/>
      <c r="D978" s="1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customFormat="false" ht="12.75" hidden="false" customHeight="true" outlineLevel="0" collapsed="false">
      <c r="A979" s="63"/>
      <c r="B979" s="63"/>
      <c r="C979" s="63"/>
      <c r="D979" s="1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customFormat="false" ht="12.75" hidden="false" customHeight="true" outlineLevel="0" collapsed="false">
      <c r="A980" s="63"/>
      <c r="B980" s="63"/>
      <c r="C980" s="63"/>
      <c r="D980" s="1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customFormat="false" ht="12.75" hidden="false" customHeight="true" outlineLevel="0" collapsed="false">
      <c r="A981" s="63"/>
      <c r="B981" s="63"/>
      <c r="C981" s="63"/>
      <c r="D981" s="1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customFormat="false" ht="12.75" hidden="false" customHeight="true" outlineLevel="0" collapsed="false">
      <c r="A982" s="63"/>
      <c r="B982" s="63"/>
      <c r="C982" s="63"/>
      <c r="D982" s="1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customFormat="false" ht="12.75" hidden="false" customHeight="true" outlineLevel="0" collapsed="false">
      <c r="A983" s="63"/>
      <c r="B983" s="63"/>
      <c r="C983" s="63"/>
      <c r="D983" s="1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customFormat="false" ht="12.75" hidden="false" customHeight="true" outlineLevel="0" collapsed="false">
      <c r="A984" s="63"/>
      <c r="B984" s="63"/>
      <c r="C984" s="63"/>
      <c r="D984" s="1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customFormat="false" ht="12.75" hidden="false" customHeight="true" outlineLevel="0" collapsed="false">
      <c r="A985" s="63"/>
      <c r="B985" s="63"/>
      <c r="C985" s="63"/>
      <c r="D985" s="1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customFormat="false" ht="12.75" hidden="false" customHeight="true" outlineLevel="0" collapsed="false">
      <c r="A986" s="63"/>
      <c r="B986" s="63"/>
      <c r="C986" s="63"/>
      <c r="D986" s="1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customFormat="false" ht="12.75" hidden="false" customHeight="true" outlineLevel="0" collapsed="false">
      <c r="A987" s="63"/>
      <c r="B987" s="63"/>
      <c r="C987" s="63"/>
      <c r="D987" s="1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customFormat="false" ht="12.75" hidden="false" customHeight="true" outlineLevel="0" collapsed="false">
      <c r="A988" s="63"/>
      <c r="B988" s="63"/>
      <c r="C988" s="63"/>
      <c r="D988" s="1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customFormat="false" ht="12.75" hidden="false" customHeight="true" outlineLevel="0" collapsed="false">
      <c r="A989" s="63"/>
      <c r="B989" s="63"/>
      <c r="C989" s="63"/>
      <c r="D989" s="1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customFormat="false" ht="12.75" hidden="false" customHeight="true" outlineLevel="0" collapsed="false">
      <c r="A990" s="63"/>
      <c r="B990" s="63"/>
      <c r="C990" s="63"/>
      <c r="D990" s="1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customFormat="false" ht="12.75" hidden="false" customHeight="true" outlineLevel="0" collapsed="false">
      <c r="A991" s="63"/>
      <c r="B991" s="63"/>
      <c r="C991" s="63"/>
      <c r="D991" s="1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customFormat="false" ht="12.75" hidden="false" customHeight="true" outlineLevel="0" collapsed="false">
      <c r="A992" s="63"/>
      <c r="B992" s="63"/>
      <c r="C992" s="63"/>
      <c r="D992" s="1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customFormat="false" ht="12.75" hidden="false" customHeight="true" outlineLevel="0" collapsed="false">
      <c r="A993" s="63"/>
      <c r="B993" s="63"/>
      <c r="C993" s="63"/>
      <c r="D993" s="1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customFormat="false" ht="12.75" hidden="false" customHeight="true" outlineLevel="0" collapsed="false">
      <c r="A994" s="63"/>
      <c r="B994" s="63"/>
      <c r="C994" s="63"/>
      <c r="D994" s="1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customFormat="false" ht="12.75" hidden="false" customHeight="true" outlineLevel="0" collapsed="false">
      <c r="A995" s="63"/>
      <c r="B995" s="63"/>
      <c r="C995" s="63"/>
      <c r="D995" s="1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customFormat="false" ht="12.75" hidden="false" customHeight="true" outlineLevel="0" collapsed="false">
      <c r="A996" s="63"/>
      <c r="B996" s="63"/>
      <c r="C996" s="63"/>
      <c r="D996" s="1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3:B123"/>
    <mergeCell ref="A127:B127"/>
    <mergeCell ref="A139:D139"/>
  </mergeCells>
  <printOptions headings="false" gridLines="false" gridLinesSet="true" horizontalCentered="true" verticalCentered="false"/>
  <pageMargins left="0.7875" right="0.7875" top="0.940277777777778" bottom="1.74583333333333" header="0.7875" footer="0.7875"/>
  <pageSetup paperSize="9" scale="86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&amp;C&amp;"Times New Roman,Normal"&amp;12&amp;KffffffPágina &amp;P de &amp;N</oddFooter>
  </headerFooter>
  <rowBreaks count="2" manualBreakCount="2">
    <brk id="91" man="true" max="16383" min="0"/>
    <brk id="124" man="true" max="16383" min="0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F9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64" activeCellId="0" sqref="A64"/>
    </sheetView>
  </sheetViews>
  <sheetFormatPr defaultColWidth="9.13671875" defaultRowHeight="13.8" zeroHeight="false" outlineLevelRow="0" outlineLevelCol="0"/>
  <cols>
    <col collapsed="false" customWidth="false" hidden="false" outlineLevel="0" max="3" min="1" style="134" width="9.13"/>
    <col collapsed="false" customWidth="true" hidden="false" outlineLevel="0" max="4" min="4" style="134" width="21.71"/>
    <col collapsed="false" customWidth="false" hidden="false" outlineLevel="0" max="5" min="5" style="134" width="9.13"/>
    <col collapsed="false" customWidth="true" hidden="false" outlineLevel="0" max="6" min="6" style="134" width="39.28"/>
    <col collapsed="false" customWidth="false" hidden="false" outlineLevel="0" max="1023" min="7" style="134" width="9.13"/>
    <col collapsed="false" customWidth="true" hidden="false" outlineLevel="0" max="1024" min="1024" style="0" width="11.52"/>
  </cols>
  <sheetData>
    <row r="3" customFormat="false" ht="13.8" hidden="false" customHeight="false" outlineLevel="0" collapsed="false">
      <c r="A3" s="135" t="s">
        <v>39</v>
      </c>
      <c r="B3" s="135"/>
      <c r="C3" s="135"/>
      <c r="D3" s="135"/>
      <c r="E3" s="135"/>
      <c r="F3" s="135"/>
    </row>
    <row r="4" customFormat="false" ht="13.8" hidden="false" customHeight="false" outlineLevel="0" collapsed="false">
      <c r="A4" s="136" t="s">
        <v>18</v>
      </c>
      <c r="B4" s="136" t="s">
        <v>43</v>
      </c>
      <c r="C4" s="136"/>
      <c r="D4" s="136"/>
      <c r="E4" s="136"/>
      <c r="F4" s="136"/>
    </row>
    <row r="5" customFormat="false" ht="15" hidden="false" customHeight="true" outlineLevel="0" collapsed="false">
      <c r="A5" s="137" t="s">
        <v>182</v>
      </c>
      <c r="B5" s="137"/>
      <c r="C5" s="137"/>
      <c r="D5" s="137"/>
      <c r="E5" s="137"/>
      <c r="F5" s="137"/>
    </row>
    <row r="6" customFormat="false" ht="13.8" hidden="false" customHeight="false" outlineLevel="0" collapsed="false">
      <c r="A6" s="137"/>
      <c r="B6" s="137"/>
      <c r="C6" s="137"/>
      <c r="D6" s="137"/>
      <c r="E6" s="137"/>
      <c r="F6" s="137"/>
    </row>
    <row r="7" customFormat="false" ht="7.45" hidden="false" customHeight="true" outlineLevel="0" collapsed="false">
      <c r="A7" s="137"/>
      <c r="B7" s="137"/>
      <c r="C7" s="137"/>
      <c r="D7" s="137"/>
      <c r="E7" s="137"/>
      <c r="F7" s="137"/>
    </row>
    <row r="8" customFormat="false" ht="13.8" hidden="false" customHeight="false" outlineLevel="0" collapsed="false">
      <c r="A8" s="138" t="s">
        <v>23</v>
      </c>
      <c r="B8" s="138" t="s">
        <v>138</v>
      </c>
      <c r="C8" s="138"/>
      <c r="D8" s="138"/>
      <c r="E8" s="138"/>
      <c r="F8" s="138"/>
    </row>
    <row r="9" customFormat="false" ht="12.75" hidden="false" customHeight="true" outlineLevel="0" collapsed="false">
      <c r="A9" s="139" t="s">
        <v>139</v>
      </c>
      <c r="B9" s="139"/>
      <c r="C9" s="139"/>
      <c r="D9" s="139"/>
      <c r="E9" s="139"/>
      <c r="F9" s="139"/>
    </row>
    <row r="10" customFormat="false" ht="13.8" hidden="false" customHeight="false" outlineLevel="0" collapsed="false">
      <c r="A10" s="135" t="s">
        <v>52</v>
      </c>
      <c r="B10" s="135"/>
      <c r="C10" s="135"/>
      <c r="D10" s="135"/>
      <c r="E10" s="135"/>
      <c r="F10" s="135"/>
    </row>
    <row r="11" customFormat="false" ht="15.75" hidden="false" customHeight="true" outlineLevel="0" collapsed="false">
      <c r="A11" s="140" t="s">
        <v>53</v>
      </c>
      <c r="B11" s="140"/>
      <c r="C11" s="140"/>
      <c r="D11" s="140"/>
      <c r="E11" s="140"/>
      <c r="F11" s="140"/>
    </row>
    <row r="12" customFormat="false" ht="15.75" hidden="false" customHeight="true" outlineLevel="0" collapsed="false">
      <c r="A12" s="138" t="s">
        <v>20</v>
      </c>
      <c r="B12" s="136" t="s">
        <v>55</v>
      </c>
      <c r="C12" s="136"/>
      <c r="D12" s="136"/>
      <c r="E12" s="136"/>
      <c r="F12" s="136"/>
    </row>
    <row r="13" customFormat="false" ht="13.8" hidden="false" customHeight="false" outlineLevel="0" collapsed="false">
      <c r="A13" s="141" t="s">
        <v>140</v>
      </c>
      <c r="B13" s="141"/>
      <c r="C13" s="141"/>
      <c r="D13" s="141"/>
      <c r="E13" s="141"/>
      <c r="F13" s="141"/>
    </row>
    <row r="14" customFormat="false" ht="13.8" hidden="false" customHeight="false" outlineLevel="0" collapsed="false">
      <c r="A14" s="142" t="s">
        <v>141</v>
      </c>
      <c r="B14" s="142"/>
      <c r="C14" s="142"/>
      <c r="D14" s="142"/>
      <c r="E14" s="142"/>
      <c r="F14" s="142"/>
    </row>
    <row r="15" customFormat="false" ht="15.75" hidden="false" customHeight="true" outlineLevel="0" collapsed="false">
      <c r="A15" s="143" t="s">
        <v>57</v>
      </c>
      <c r="B15" s="143"/>
      <c r="C15" s="143"/>
      <c r="D15" s="143"/>
      <c r="E15" s="143"/>
      <c r="F15" s="143"/>
    </row>
    <row r="16" customFormat="false" ht="15.75" hidden="false" customHeight="true" outlineLevel="0" collapsed="false">
      <c r="A16" s="144" t="s">
        <v>64</v>
      </c>
      <c r="B16" s="144" t="s">
        <v>65</v>
      </c>
      <c r="C16" s="144"/>
      <c r="D16" s="144"/>
      <c r="E16" s="144"/>
      <c r="F16" s="144"/>
    </row>
    <row r="17" customFormat="false" ht="12.75" hidden="false" customHeight="true" outlineLevel="0" collapsed="false">
      <c r="A17" s="145" t="s">
        <v>142</v>
      </c>
      <c r="B17" s="145"/>
      <c r="C17" s="145"/>
      <c r="D17" s="145"/>
      <c r="E17" s="145"/>
      <c r="F17" s="145"/>
    </row>
    <row r="18" customFormat="false" ht="13.8" hidden="false" customHeight="false" outlineLevel="0" collapsed="false">
      <c r="A18" s="145"/>
      <c r="B18" s="145"/>
      <c r="C18" s="145"/>
      <c r="D18" s="145"/>
      <c r="E18" s="145"/>
      <c r="F18" s="145"/>
    </row>
    <row r="19" customFormat="false" ht="13.8" hidden="false" customHeight="false" outlineLevel="0" collapsed="false">
      <c r="A19" s="145"/>
      <c r="B19" s="145"/>
      <c r="C19" s="145"/>
      <c r="D19" s="145"/>
      <c r="E19" s="145"/>
      <c r="F19" s="145"/>
    </row>
    <row r="20" customFormat="false" ht="13.8" hidden="false" customHeight="false" outlineLevel="0" collapsed="false">
      <c r="A20" s="146" t="s">
        <v>143</v>
      </c>
      <c r="B20" s="146"/>
      <c r="C20" s="146"/>
      <c r="D20" s="146"/>
      <c r="E20" s="146"/>
      <c r="F20" s="146"/>
    </row>
    <row r="21" customFormat="false" ht="15.75" hidden="false" customHeight="true" outlineLevel="0" collapsed="false">
      <c r="A21" s="143" t="s">
        <v>71</v>
      </c>
      <c r="B21" s="143"/>
      <c r="C21" s="143"/>
      <c r="D21" s="143"/>
      <c r="E21" s="143"/>
      <c r="F21" s="143"/>
    </row>
    <row r="22" customFormat="false" ht="12.75" hidden="false" customHeight="true" outlineLevel="0" collapsed="false">
      <c r="A22" s="136" t="s">
        <v>18</v>
      </c>
      <c r="B22" s="147" t="s">
        <v>144</v>
      </c>
      <c r="C22" s="147"/>
      <c r="D22" s="147"/>
      <c r="E22" s="147"/>
      <c r="F22" s="147"/>
    </row>
    <row r="23" customFormat="false" ht="12.75" hidden="false" customHeight="true" outlineLevel="0" collapsed="false">
      <c r="A23" s="145" t="s">
        <v>183</v>
      </c>
      <c r="B23" s="145"/>
      <c r="C23" s="145"/>
      <c r="D23" s="145"/>
      <c r="E23" s="145"/>
      <c r="F23" s="145"/>
    </row>
    <row r="24" customFormat="false" ht="13.8" hidden="false" customHeight="false" outlineLevel="0" collapsed="false">
      <c r="A24" s="148"/>
      <c r="B24" s="148"/>
      <c r="C24" s="148"/>
      <c r="D24" s="148"/>
      <c r="E24" s="148"/>
      <c r="F24" s="148"/>
    </row>
    <row r="26" customFormat="false" ht="15.75" hidden="false" customHeight="true" outlineLevel="0" collapsed="false">
      <c r="A26" s="135" t="s">
        <v>90</v>
      </c>
      <c r="B26" s="135"/>
      <c r="C26" s="135"/>
      <c r="D26" s="135"/>
      <c r="E26" s="135"/>
      <c r="F26" s="135"/>
    </row>
    <row r="27" customFormat="false" ht="13.8" hidden="false" customHeight="false" outlineLevel="0" collapsed="false">
      <c r="A27" s="149" t="s">
        <v>18</v>
      </c>
      <c r="B27" s="150" t="s">
        <v>91</v>
      </c>
      <c r="C27" s="150"/>
      <c r="D27" s="150"/>
      <c r="E27" s="150"/>
      <c r="F27" s="150"/>
    </row>
    <row r="28" customFormat="false" ht="13.8" hidden="false" customHeight="false" outlineLevel="0" collapsed="false">
      <c r="A28" s="151" t="s">
        <v>146</v>
      </c>
      <c r="B28" s="151"/>
      <c r="C28" s="151"/>
      <c r="D28" s="151"/>
      <c r="E28" s="151"/>
      <c r="F28" s="151"/>
    </row>
    <row r="29" customFormat="false" ht="12.75" hidden="false" customHeight="true" outlineLevel="0" collapsed="false">
      <c r="A29" s="152" t="s">
        <v>147</v>
      </c>
      <c r="B29" s="152"/>
      <c r="C29" s="152"/>
      <c r="D29" s="152"/>
      <c r="E29" s="152"/>
      <c r="F29" s="152"/>
    </row>
    <row r="30" customFormat="false" ht="13.8" hidden="false" customHeight="false" outlineLevel="0" collapsed="false">
      <c r="A30" s="152"/>
      <c r="B30" s="152"/>
      <c r="C30" s="152"/>
      <c r="D30" s="152"/>
      <c r="E30" s="152"/>
      <c r="F30" s="152"/>
    </row>
    <row r="31" customFormat="false" ht="13.8" hidden="false" customHeight="false" outlineLevel="0" collapsed="false">
      <c r="A31" s="153" t="s">
        <v>23</v>
      </c>
      <c r="B31" s="138" t="s">
        <v>148</v>
      </c>
      <c r="C31" s="138"/>
      <c r="D31" s="138"/>
      <c r="E31" s="138"/>
      <c r="F31" s="138"/>
    </row>
    <row r="32" customFormat="false" ht="13.8" hidden="false" customHeight="false" outlineLevel="0" collapsed="false">
      <c r="A32" s="141" t="s">
        <v>149</v>
      </c>
      <c r="B32" s="141"/>
      <c r="C32" s="141"/>
      <c r="D32" s="141"/>
      <c r="E32" s="141"/>
      <c r="F32" s="141"/>
    </row>
    <row r="33" customFormat="false" ht="13.8" hidden="false" customHeight="false" outlineLevel="0" collapsed="false">
      <c r="A33" s="154" t="s">
        <v>150</v>
      </c>
      <c r="B33" s="154"/>
      <c r="C33" s="154"/>
      <c r="D33" s="154"/>
      <c r="E33" s="154"/>
      <c r="F33" s="154"/>
    </row>
    <row r="34" customFormat="false" ht="13.8" hidden="false" customHeight="false" outlineLevel="0" collapsed="false">
      <c r="A34" s="155" t="s">
        <v>151</v>
      </c>
      <c r="B34" s="155"/>
      <c r="C34" s="155"/>
      <c r="D34" s="155"/>
      <c r="E34" s="155"/>
      <c r="F34" s="155"/>
    </row>
    <row r="35" customFormat="false" ht="13.8" hidden="false" customHeight="false" outlineLevel="0" collapsed="false">
      <c r="A35" s="156" t="s">
        <v>26</v>
      </c>
      <c r="B35" s="138" t="s">
        <v>94</v>
      </c>
      <c r="C35" s="138"/>
      <c r="D35" s="138"/>
      <c r="E35" s="138"/>
      <c r="F35" s="138"/>
    </row>
    <row r="36" customFormat="false" ht="13.8" hidden="false" customHeight="false" outlineLevel="0" collapsed="false">
      <c r="A36" s="151" t="s">
        <v>152</v>
      </c>
      <c r="B36" s="151"/>
      <c r="C36" s="151"/>
      <c r="D36" s="151"/>
      <c r="E36" s="151"/>
      <c r="F36" s="151"/>
    </row>
    <row r="37" customFormat="false" ht="12.75" hidden="false" customHeight="true" outlineLevel="0" collapsed="false">
      <c r="A37" s="157" t="s">
        <v>153</v>
      </c>
      <c r="B37" s="157"/>
      <c r="C37" s="157"/>
      <c r="D37" s="157"/>
      <c r="E37" s="157"/>
      <c r="F37" s="157"/>
    </row>
    <row r="38" customFormat="false" ht="12.75" hidden="false" customHeight="true" outlineLevel="0" collapsed="false">
      <c r="A38" s="158" t="s">
        <v>154</v>
      </c>
      <c r="B38" s="158"/>
      <c r="C38" s="158"/>
      <c r="D38" s="158"/>
      <c r="E38" s="158"/>
      <c r="F38" s="158"/>
    </row>
    <row r="39" customFormat="false" ht="13.8" hidden="false" customHeight="false" outlineLevel="0" collapsed="false">
      <c r="A39" s="158"/>
      <c r="B39" s="158"/>
      <c r="C39" s="158"/>
      <c r="D39" s="158"/>
      <c r="E39" s="158"/>
      <c r="F39" s="158"/>
    </row>
    <row r="40" customFormat="false" ht="13.8" hidden="false" customHeight="false" outlineLevel="0" collapsed="false">
      <c r="A40" s="155" t="s">
        <v>155</v>
      </c>
      <c r="B40" s="155"/>
      <c r="C40" s="155"/>
      <c r="D40" s="155"/>
      <c r="E40" s="155"/>
      <c r="F40" s="155"/>
    </row>
    <row r="41" customFormat="false" ht="13.8" hidden="false" customHeight="false" outlineLevel="0" collapsed="false">
      <c r="A41" s="159" t="s">
        <v>49</v>
      </c>
      <c r="B41" s="160" t="s">
        <v>96</v>
      </c>
      <c r="C41" s="160"/>
      <c r="D41" s="160"/>
      <c r="E41" s="160"/>
      <c r="F41" s="160"/>
    </row>
    <row r="42" customFormat="false" ht="13.8" hidden="false" customHeight="false" outlineLevel="0" collapsed="false">
      <c r="A42" s="141" t="s">
        <v>149</v>
      </c>
      <c r="B42" s="141"/>
      <c r="C42" s="141"/>
      <c r="D42" s="141"/>
      <c r="E42" s="141"/>
      <c r="F42" s="141"/>
    </row>
    <row r="43" customFormat="false" ht="13.8" hidden="false" customHeight="false" outlineLevel="0" collapsed="false">
      <c r="A43" s="154" t="s">
        <v>150</v>
      </c>
      <c r="B43" s="154"/>
      <c r="C43" s="154"/>
      <c r="D43" s="154"/>
      <c r="E43" s="154"/>
      <c r="F43" s="154"/>
    </row>
    <row r="44" customFormat="false" ht="13.8" hidden="false" customHeight="false" outlineLevel="0" collapsed="false">
      <c r="A44" s="155" t="s">
        <v>151</v>
      </c>
      <c r="B44" s="155"/>
      <c r="C44" s="155"/>
      <c r="D44" s="155"/>
      <c r="E44" s="155"/>
      <c r="F44" s="155"/>
    </row>
    <row r="47" customFormat="false" ht="13.8" hidden="false" customHeight="false" outlineLevel="0" collapsed="false">
      <c r="A47" s="135" t="s">
        <v>97</v>
      </c>
      <c r="B47" s="135"/>
      <c r="C47" s="135"/>
      <c r="D47" s="135"/>
      <c r="E47" s="135"/>
      <c r="F47" s="135"/>
    </row>
    <row r="48" customFormat="false" ht="15.75" hidden="false" customHeight="true" outlineLevel="0" collapsed="false">
      <c r="A48" s="143" t="s">
        <v>98</v>
      </c>
      <c r="B48" s="143"/>
      <c r="C48" s="143"/>
      <c r="D48" s="143"/>
      <c r="E48" s="143"/>
      <c r="F48" s="143"/>
    </row>
    <row r="49" customFormat="false" ht="12.75" hidden="false" customHeight="true" outlineLevel="0" collapsed="false">
      <c r="A49" s="136" t="s">
        <v>18</v>
      </c>
      <c r="B49" s="147" t="s">
        <v>99</v>
      </c>
      <c r="C49" s="147"/>
      <c r="D49" s="147"/>
      <c r="E49" s="147"/>
      <c r="F49" s="147"/>
    </row>
    <row r="50" customFormat="false" ht="13.8" hidden="false" customHeight="false" outlineLevel="0" collapsed="false">
      <c r="A50" s="161" t="s">
        <v>156</v>
      </c>
      <c r="B50" s="162"/>
      <c r="C50" s="162"/>
      <c r="D50" s="162"/>
      <c r="E50" s="162"/>
      <c r="F50" s="163"/>
    </row>
    <row r="51" customFormat="false" ht="13.8" hidden="false" customHeight="false" outlineLevel="0" collapsed="false">
      <c r="A51" s="142" t="s">
        <v>157</v>
      </c>
      <c r="B51" s="142"/>
      <c r="C51" s="142"/>
      <c r="D51" s="142"/>
      <c r="E51" s="142"/>
      <c r="F51" s="142"/>
    </row>
    <row r="52" customFormat="false" ht="12.75" hidden="false" customHeight="true" outlineLevel="0" collapsed="false">
      <c r="A52" s="138" t="s">
        <v>20</v>
      </c>
      <c r="B52" s="164" t="s">
        <v>100</v>
      </c>
      <c r="C52" s="164"/>
      <c r="D52" s="164"/>
      <c r="E52" s="164"/>
      <c r="F52" s="164"/>
    </row>
    <row r="53" customFormat="false" ht="12.75" hidden="false" customHeight="true" outlineLevel="0" collapsed="false">
      <c r="A53" s="165" t="s">
        <v>158</v>
      </c>
      <c r="B53" s="165"/>
      <c r="C53" s="165"/>
      <c r="D53" s="165"/>
      <c r="E53" s="165"/>
      <c r="F53" s="165"/>
    </row>
    <row r="54" customFormat="false" ht="12.75" hidden="false" customHeight="true" outlineLevel="0" collapsed="false">
      <c r="A54" s="165"/>
      <c r="B54" s="165"/>
      <c r="C54" s="165"/>
      <c r="D54" s="165"/>
      <c r="E54" s="165"/>
      <c r="F54" s="165"/>
    </row>
    <row r="55" customFormat="false" ht="12.75" hidden="false" customHeight="true" outlineLevel="0" collapsed="false">
      <c r="A55" s="165"/>
      <c r="B55" s="165"/>
      <c r="C55" s="165"/>
      <c r="D55" s="165"/>
      <c r="E55" s="165"/>
      <c r="F55" s="165"/>
    </row>
    <row r="56" customFormat="false" ht="12.75" hidden="false" customHeight="true" outlineLevel="0" collapsed="false">
      <c r="A56" s="152" t="s">
        <v>159</v>
      </c>
      <c r="B56" s="152"/>
      <c r="C56" s="152"/>
      <c r="D56" s="152"/>
      <c r="E56" s="152"/>
      <c r="F56" s="152"/>
    </row>
    <row r="57" customFormat="false" ht="12.75" hidden="false" customHeight="true" outlineLevel="0" collapsed="false">
      <c r="A57" s="136" t="s">
        <v>23</v>
      </c>
      <c r="B57" s="147" t="s">
        <v>101</v>
      </c>
      <c r="C57" s="147"/>
      <c r="D57" s="147"/>
      <c r="E57" s="147"/>
      <c r="F57" s="147"/>
    </row>
    <row r="58" customFormat="false" ht="13.8" hidden="false" customHeight="false" outlineLevel="0" collapsed="false">
      <c r="A58" s="151" t="s">
        <v>160</v>
      </c>
      <c r="B58" s="151"/>
      <c r="C58" s="151"/>
      <c r="D58" s="151"/>
      <c r="E58" s="151"/>
      <c r="F58" s="151"/>
    </row>
    <row r="59" customFormat="false" ht="12.75" hidden="false" customHeight="true" outlineLevel="0" collapsed="false">
      <c r="A59" s="139" t="s">
        <v>161</v>
      </c>
      <c r="B59" s="139"/>
      <c r="C59" s="139"/>
      <c r="D59" s="139"/>
      <c r="E59" s="139"/>
      <c r="F59" s="139"/>
    </row>
    <row r="60" customFormat="false" ht="13.8" hidden="false" customHeight="false" outlineLevel="0" collapsed="false">
      <c r="A60" s="139"/>
      <c r="B60" s="139"/>
      <c r="C60" s="139"/>
      <c r="D60" s="139"/>
      <c r="E60" s="139"/>
      <c r="F60" s="139"/>
    </row>
    <row r="61" customFormat="false" ht="12.75" hidden="false" customHeight="true" outlineLevel="0" collapsed="false">
      <c r="A61" s="136" t="s">
        <v>26</v>
      </c>
      <c r="B61" s="147" t="s">
        <v>102</v>
      </c>
      <c r="C61" s="147"/>
      <c r="D61" s="147"/>
      <c r="E61" s="147"/>
      <c r="F61" s="147"/>
    </row>
    <row r="62" customFormat="false" ht="15" hidden="false" customHeight="true" outlineLevel="0" collapsed="false">
      <c r="A62" s="165" t="s">
        <v>162</v>
      </c>
      <c r="B62" s="165"/>
      <c r="C62" s="165"/>
      <c r="D62" s="165"/>
      <c r="E62" s="165"/>
      <c r="F62" s="165"/>
    </row>
    <row r="63" customFormat="false" ht="12.75" hidden="false" customHeight="true" outlineLevel="0" collapsed="false">
      <c r="A63" s="139" t="s">
        <v>163</v>
      </c>
      <c r="B63" s="139"/>
      <c r="C63" s="139"/>
      <c r="D63" s="139"/>
      <c r="E63" s="139"/>
      <c r="F63" s="139"/>
    </row>
    <row r="64" customFormat="false" ht="63.4" hidden="false" customHeight="true" outlineLevel="0" collapsed="false">
      <c r="A64" s="139"/>
      <c r="B64" s="139"/>
      <c r="C64" s="139"/>
      <c r="D64" s="139"/>
      <c r="E64" s="139"/>
      <c r="F64" s="139"/>
    </row>
    <row r="65" customFormat="false" ht="12.75" hidden="false" customHeight="true" outlineLevel="0" collapsed="false">
      <c r="A65" s="144" t="s">
        <v>47</v>
      </c>
      <c r="B65" s="166" t="s">
        <v>103</v>
      </c>
      <c r="C65" s="166"/>
      <c r="D65" s="166"/>
      <c r="E65" s="166"/>
      <c r="F65" s="166"/>
    </row>
    <row r="66" customFormat="false" ht="13.8" hidden="false" customHeight="false" outlineLevel="0" collapsed="false">
      <c r="A66" s="141" t="s">
        <v>164</v>
      </c>
      <c r="B66" s="141"/>
      <c r="C66" s="141"/>
      <c r="D66" s="141"/>
      <c r="E66" s="141"/>
      <c r="F66" s="141"/>
    </row>
    <row r="67" customFormat="false" ht="13.8" hidden="false" customHeight="false" outlineLevel="0" collapsed="false">
      <c r="A67" s="142" t="s">
        <v>165</v>
      </c>
      <c r="B67" s="142"/>
      <c r="C67" s="142"/>
      <c r="D67" s="142"/>
      <c r="E67" s="142"/>
      <c r="F67" s="142"/>
    </row>
    <row r="68" customFormat="false" ht="13.8" hidden="false" customHeight="false" outlineLevel="0" collapsed="false">
      <c r="A68" s="148"/>
      <c r="B68" s="148"/>
      <c r="C68" s="148"/>
      <c r="D68" s="148"/>
      <c r="E68" s="148"/>
      <c r="F68" s="148"/>
    </row>
    <row r="69" customFormat="false" ht="13.8" hidden="false" customHeight="false" outlineLevel="0" collapsed="false">
      <c r="A69" s="148"/>
      <c r="B69" s="148"/>
      <c r="C69" s="148"/>
      <c r="D69" s="148"/>
      <c r="E69" s="148"/>
      <c r="F69" s="148"/>
    </row>
    <row r="70" customFormat="false" ht="13.8" hidden="false" customHeight="false" outlineLevel="0" collapsed="false">
      <c r="A70" s="135" t="s">
        <v>114</v>
      </c>
      <c r="B70" s="135"/>
      <c r="C70" s="135"/>
      <c r="D70" s="135"/>
      <c r="E70" s="135"/>
      <c r="F70" s="135"/>
    </row>
    <row r="71" customFormat="false" ht="12.75" hidden="false" customHeight="true" outlineLevel="0" collapsed="false">
      <c r="A71" s="144" t="s">
        <v>18</v>
      </c>
      <c r="B71" s="166" t="s">
        <v>166</v>
      </c>
      <c r="C71" s="166"/>
      <c r="D71" s="166"/>
      <c r="E71" s="166"/>
      <c r="F71" s="166"/>
    </row>
    <row r="72" customFormat="false" ht="12.75" hidden="false" customHeight="true" outlineLevel="0" collapsed="false">
      <c r="A72" s="167" t="s">
        <v>167</v>
      </c>
      <c r="B72" s="167"/>
      <c r="C72" s="167"/>
      <c r="D72" s="167"/>
      <c r="E72" s="167"/>
      <c r="F72" s="167"/>
    </row>
    <row r="73" customFormat="false" ht="13.8" hidden="false" customHeight="false" outlineLevel="0" collapsed="false">
      <c r="A73" s="167"/>
      <c r="B73" s="167"/>
      <c r="C73" s="167"/>
      <c r="D73" s="167"/>
      <c r="E73" s="167"/>
      <c r="F73" s="167"/>
    </row>
    <row r="74" customFormat="false" ht="12.75" hidden="false" customHeight="true" outlineLevel="0" collapsed="false">
      <c r="A74" s="167"/>
      <c r="B74" s="167"/>
      <c r="C74" s="167"/>
      <c r="D74" s="167"/>
      <c r="E74" s="167"/>
      <c r="F74" s="167"/>
    </row>
    <row r="75" customFormat="false" ht="13.8" hidden="false" customHeight="false" outlineLevel="0" collapsed="false">
      <c r="A75" s="167"/>
      <c r="B75" s="167"/>
      <c r="C75" s="167"/>
      <c r="D75" s="167"/>
      <c r="E75" s="167"/>
      <c r="F75" s="167"/>
    </row>
    <row r="78" customFormat="false" ht="13.8" hidden="false" customHeight="false" outlineLevel="0" collapsed="false">
      <c r="A78" s="135" t="s">
        <v>119</v>
      </c>
      <c r="B78" s="135"/>
      <c r="C78" s="135"/>
      <c r="D78" s="135"/>
      <c r="E78" s="135"/>
      <c r="F78" s="135"/>
    </row>
    <row r="79" customFormat="false" ht="15.75" hidden="false" customHeight="true" outlineLevel="0" collapsed="false">
      <c r="A79" s="143" t="s">
        <v>120</v>
      </c>
      <c r="B79" s="143"/>
      <c r="C79" s="143"/>
      <c r="D79" s="143"/>
      <c r="E79" s="143"/>
      <c r="F79" s="143"/>
    </row>
    <row r="80" customFormat="false" ht="12.75" hidden="false" customHeight="true" outlineLevel="0" collapsed="false">
      <c r="A80" s="144" t="s">
        <v>18</v>
      </c>
      <c r="B80" s="166" t="s">
        <v>121</v>
      </c>
      <c r="C80" s="166"/>
      <c r="D80" s="166"/>
      <c r="E80" s="166"/>
      <c r="F80" s="166"/>
    </row>
    <row r="81" customFormat="false" ht="12.75" hidden="false" customHeight="true" outlineLevel="0" collapsed="false">
      <c r="A81" s="167" t="s">
        <v>168</v>
      </c>
      <c r="B81" s="167"/>
      <c r="C81" s="167"/>
      <c r="D81" s="167"/>
      <c r="E81" s="167"/>
      <c r="F81" s="167"/>
    </row>
    <row r="82" customFormat="false" ht="13.8" hidden="false" customHeight="false" outlineLevel="0" collapsed="false">
      <c r="A82" s="167"/>
      <c r="B82" s="167"/>
      <c r="C82" s="167"/>
      <c r="D82" s="167"/>
      <c r="E82" s="167"/>
      <c r="F82" s="167"/>
    </row>
    <row r="83" customFormat="false" ht="12.75" hidden="false" customHeight="true" outlineLevel="0" collapsed="false">
      <c r="A83" s="144" t="s">
        <v>20</v>
      </c>
      <c r="B83" s="166" t="s">
        <v>122</v>
      </c>
      <c r="C83" s="166"/>
      <c r="D83" s="166"/>
      <c r="E83" s="166"/>
      <c r="F83" s="166"/>
    </row>
    <row r="84" customFormat="false" ht="12.75" hidden="false" customHeight="true" outlineLevel="0" collapsed="false">
      <c r="A84" s="167" t="s">
        <v>169</v>
      </c>
      <c r="B84" s="167"/>
      <c r="C84" s="167"/>
      <c r="D84" s="167"/>
      <c r="E84" s="167"/>
      <c r="F84" s="167"/>
    </row>
    <row r="85" customFormat="false" ht="13.8" hidden="false" customHeight="false" outlineLevel="0" collapsed="false">
      <c r="A85" s="167"/>
      <c r="B85" s="167"/>
      <c r="C85" s="167"/>
      <c r="D85" s="167"/>
      <c r="E85" s="167"/>
      <c r="F85" s="167"/>
    </row>
    <row r="86" customFormat="false" ht="12.75" hidden="false" customHeight="true" outlineLevel="0" collapsed="false">
      <c r="A86" s="144" t="s">
        <v>23</v>
      </c>
      <c r="B86" s="166" t="s">
        <v>123</v>
      </c>
      <c r="C86" s="166"/>
      <c r="D86" s="166"/>
      <c r="E86" s="166"/>
      <c r="F86" s="166"/>
    </row>
    <row r="87" customFormat="false" ht="12.75" hidden="false" customHeight="true" outlineLevel="0" collapsed="false">
      <c r="A87" s="167" t="s">
        <v>170</v>
      </c>
      <c r="B87" s="167"/>
      <c r="C87" s="167"/>
      <c r="D87" s="167"/>
      <c r="E87" s="167"/>
      <c r="F87" s="167"/>
    </row>
    <row r="88" customFormat="false" ht="13.8" hidden="false" customHeight="false" outlineLevel="0" collapsed="false">
      <c r="A88" s="167"/>
      <c r="B88" s="167"/>
      <c r="C88" s="167"/>
      <c r="D88" s="167"/>
      <c r="E88" s="167"/>
      <c r="F88" s="167"/>
    </row>
    <row r="89" customFormat="false" ht="12.75" hidden="false" customHeight="true" outlineLevel="0" collapsed="false">
      <c r="A89" s="144" t="s">
        <v>23</v>
      </c>
      <c r="B89" s="166" t="s">
        <v>127</v>
      </c>
      <c r="C89" s="166"/>
      <c r="D89" s="166"/>
      <c r="E89" s="166"/>
      <c r="F89" s="166"/>
    </row>
    <row r="90" customFormat="false" ht="13.8" hidden="false" customHeight="false" outlineLevel="0" collapsed="false">
      <c r="A90" s="197" t="s">
        <v>184</v>
      </c>
      <c r="B90" s="197"/>
      <c r="C90" s="197"/>
      <c r="D90" s="197"/>
      <c r="E90" s="197"/>
      <c r="F90" s="197"/>
    </row>
  </sheetData>
  <mergeCells count="64">
    <mergeCell ref="A3:F3"/>
    <mergeCell ref="B4:F4"/>
    <mergeCell ref="A5:F7"/>
    <mergeCell ref="B8:F8"/>
    <mergeCell ref="A9:F9"/>
    <mergeCell ref="A10:F10"/>
    <mergeCell ref="A11:F11"/>
    <mergeCell ref="B12:F12"/>
    <mergeCell ref="A13:F13"/>
    <mergeCell ref="A14:F14"/>
    <mergeCell ref="A15:F15"/>
    <mergeCell ref="B16:F16"/>
    <mergeCell ref="A17:F19"/>
    <mergeCell ref="A20:F20"/>
    <mergeCell ref="A21:F21"/>
    <mergeCell ref="B22:F22"/>
    <mergeCell ref="A23:F23"/>
    <mergeCell ref="A26:F26"/>
    <mergeCell ref="B27:F27"/>
    <mergeCell ref="A28:F28"/>
    <mergeCell ref="A29:F30"/>
    <mergeCell ref="B31:F31"/>
    <mergeCell ref="A32:F32"/>
    <mergeCell ref="A33:F33"/>
    <mergeCell ref="A34:F34"/>
    <mergeCell ref="B35:F35"/>
    <mergeCell ref="A36:F36"/>
    <mergeCell ref="A37:F37"/>
    <mergeCell ref="A38:F39"/>
    <mergeCell ref="A40:F40"/>
    <mergeCell ref="B41:F41"/>
    <mergeCell ref="A42:F42"/>
    <mergeCell ref="A43:F43"/>
    <mergeCell ref="A44:F44"/>
    <mergeCell ref="A47:F47"/>
    <mergeCell ref="A48:F48"/>
    <mergeCell ref="B49:F49"/>
    <mergeCell ref="A51:F51"/>
    <mergeCell ref="B52:F52"/>
    <mergeCell ref="A53:F55"/>
    <mergeCell ref="A56:F56"/>
    <mergeCell ref="B57:F57"/>
    <mergeCell ref="A58:F58"/>
    <mergeCell ref="A59:F60"/>
    <mergeCell ref="B61:F61"/>
    <mergeCell ref="A62:F62"/>
    <mergeCell ref="A63:F64"/>
    <mergeCell ref="B65:F65"/>
    <mergeCell ref="A66:F66"/>
    <mergeCell ref="A67:F67"/>
    <mergeCell ref="A70:F70"/>
    <mergeCell ref="B71:F71"/>
    <mergeCell ref="A72:F73"/>
    <mergeCell ref="A74:F75"/>
    <mergeCell ref="A78:F78"/>
    <mergeCell ref="A79:F79"/>
    <mergeCell ref="B80:F80"/>
    <mergeCell ref="A81:F82"/>
    <mergeCell ref="B83:F83"/>
    <mergeCell ref="A84:F85"/>
    <mergeCell ref="B86:F86"/>
    <mergeCell ref="A87:F88"/>
    <mergeCell ref="B89:F89"/>
    <mergeCell ref="A90:F90"/>
  </mergeCells>
  <printOptions headings="false" gridLines="false" gridLinesSet="true" horizontalCentered="true" verticalCentered="false"/>
  <pageMargins left="0.39375" right="0.39375" top="0.546527777777778" bottom="0.865277777777778" header="0.39375" footer="0.39375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rowBreaks count="1" manualBreakCount="1">
    <brk id="5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8" activeCellId="0" sqref="B48"/>
    </sheetView>
  </sheetViews>
  <sheetFormatPr defaultColWidth="9.13671875" defaultRowHeight="13.8" zeroHeight="false" outlineLevelRow="0" outlineLevelCol="0"/>
  <cols>
    <col collapsed="false" customWidth="true" hidden="false" outlineLevel="0" max="1" min="1" style="198" width="5.14"/>
    <col collapsed="false" customWidth="true" hidden="false" outlineLevel="0" max="3" min="2" style="198" width="11.52"/>
    <col collapsed="false" customWidth="false" hidden="false" outlineLevel="0" max="4" min="4" style="198" width="9.13"/>
    <col collapsed="false" customWidth="true" hidden="false" outlineLevel="0" max="5" min="5" style="198" width="14.49"/>
    <col collapsed="false" customWidth="true" hidden="false" outlineLevel="0" max="6" min="6" style="198" width="12.13"/>
    <col collapsed="false" customWidth="true" hidden="false" outlineLevel="0" max="7" min="7" style="198" width="11.99"/>
    <col collapsed="false" customWidth="true" hidden="false" outlineLevel="0" max="8" min="8" style="198" width="10.46"/>
    <col collapsed="false" customWidth="false" hidden="false" outlineLevel="0" max="1012" min="9" style="198" width="9.13"/>
    <col collapsed="false" customWidth="true" hidden="false" outlineLevel="0" max="1024" min="1013" style="0" width="11.52"/>
  </cols>
  <sheetData>
    <row r="1" customFormat="false" ht="13.8" hidden="false" customHeight="false" outlineLevel="0" collapsed="false">
      <c r="A1" s="199"/>
      <c r="B1" s="200" t="s">
        <v>185</v>
      </c>
      <c r="C1" s="200"/>
      <c r="D1" s="200" t="s">
        <v>186</v>
      </c>
      <c r="E1" s="201" t="s">
        <v>187</v>
      </c>
      <c r="F1" s="202" t="s">
        <v>4</v>
      </c>
      <c r="G1" s="203" t="s">
        <v>188</v>
      </c>
    </row>
    <row r="2" customFormat="false" ht="13.8" hidden="false" customHeight="false" outlineLevel="0" collapsed="false">
      <c r="A2" s="204" t="n">
        <v>1</v>
      </c>
      <c r="B2" s="205" t="s">
        <v>189</v>
      </c>
      <c r="C2" s="205"/>
      <c r="D2" s="206" t="s">
        <v>186</v>
      </c>
      <c r="E2" s="207" t="n">
        <v>56.72</v>
      </c>
      <c r="F2" s="208" t="n">
        <v>1</v>
      </c>
      <c r="G2" s="209" t="n">
        <f aca="false">E2*F2</f>
        <v>56.72</v>
      </c>
      <c r="H2" s="210" t="n">
        <f aca="false">SUM(G2:G5)</f>
        <v>3166.87</v>
      </c>
    </row>
    <row r="3" customFormat="false" ht="13.8" hidden="false" customHeight="false" outlineLevel="0" collapsed="false">
      <c r="A3" s="204" t="n">
        <v>2</v>
      </c>
      <c r="B3" s="205" t="s">
        <v>190</v>
      </c>
      <c r="C3" s="205"/>
      <c r="D3" s="206" t="s">
        <v>191</v>
      </c>
      <c r="E3" s="207" t="n">
        <v>6.77</v>
      </c>
      <c r="F3" s="208" t="n">
        <v>50</v>
      </c>
      <c r="G3" s="209" t="n">
        <f aca="false">E3*F3</f>
        <v>338.5</v>
      </c>
      <c r="H3" s="210"/>
    </row>
    <row r="4" customFormat="false" ht="13.8" hidden="false" customHeight="false" outlineLevel="0" collapsed="false">
      <c r="A4" s="204" t="n">
        <v>3</v>
      </c>
      <c r="B4" s="205" t="s">
        <v>192</v>
      </c>
      <c r="C4" s="205"/>
      <c r="D4" s="206" t="s">
        <v>186</v>
      </c>
      <c r="E4" s="207" t="n">
        <v>52.15</v>
      </c>
      <c r="F4" s="208" t="n">
        <v>50</v>
      </c>
      <c r="G4" s="209" t="n">
        <f aca="false">E4*F4</f>
        <v>2607.5</v>
      </c>
      <c r="H4" s="210"/>
    </row>
    <row r="5" customFormat="false" ht="13.8" hidden="false" customHeight="false" outlineLevel="0" collapsed="false">
      <c r="A5" s="204" t="n">
        <v>4</v>
      </c>
      <c r="B5" s="205" t="s">
        <v>193</v>
      </c>
      <c r="C5" s="205"/>
      <c r="D5" s="206" t="s">
        <v>186</v>
      </c>
      <c r="E5" s="207" t="n">
        <v>32.83</v>
      </c>
      <c r="F5" s="208" t="n">
        <v>5</v>
      </c>
      <c r="G5" s="209" t="n">
        <f aca="false">E5*F5</f>
        <v>164.15</v>
      </c>
      <c r="H5" s="210"/>
    </row>
    <row r="6" customFormat="false" ht="13.8" hidden="false" customHeight="false" outlineLevel="0" collapsed="false">
      <c r="A6" s="204" t="n">
        <v>5</v>
      </c>
      <c r="B6" s="205" t="s">
        <v>194</v>
      </c>
      <c r="C6" s="205"/>
      <c r="D6" s="206" t="s">
        <v>186</v>
      </c>
      <c r="E6" s="207" t="n">
        <v>228.91</v>
      </c>
      <c r="F6" s="208" t="n">
        <v>1</v>
      </c>
      <c r="G6" s="209" t="n">
        <f aca="false">E6*F6</f>
        <v>228.91</v>
      </c>
      <c r="H6" s="210"/>
    </row>
    <row r="7" customFormat="false" ht="13.8" hidden="false" customHeight="false" outlineLevel="0" collapsed="false">
      <c r="A7" s="204" t="n">
        <v>6</v>
      </c>
      <c r="B7" s="205" t="s">
        <v>195</v>
      </c>
      <c r="C7" s="205"/>
      <c r="D7" s="206" t="s">
        <v>186</v>
      </c>
      <c r="E7" s="207" t="n">
        <v>1386.32</v>
      </c>
      <c r="F7" s="208" t="n">
        <v>1</v>
      </c>
      <c r="G7" s="209" t="n">
        <f aca="false">E7*F7</f>
        <v>1386.32</v>
      </c>
      <c r="H7" s="211" t="n">
        <f aca="false">SUM(G6:G28)</f>
        <v>4445.79</v>
      </c>
    </row>
    <row r="8" customFormat="false" ht="13.8" hidden="false" customHeight="false" outlineLevel="0" collapsed="false">
      <c r="A8" s="204" t="n">
        <v>7</v>
      </c>
      <c r="B8" s="205" t="s">
        <v>196</v>
      </c>
      <c r="C8" s="205"/>
      <c r="D8" s="206" t="s">
        <v>186</v>
      </c>
      <c r="E8" s="207" t="n">
        <v>83.13</v>
      </c>
      <c r="F8" s="208" t="n">
        <v>1</v>
      </c>
      <c r="G8" s="209" t="n">
        <f aca="false">E8*F8</f>
        <v>83.13</v>
      </c>
      <c r="H8" s="211"/>
    </row>
    <row r="9" customFormat="false" ht="13.8" hidden="false" customHeight="false" outlineLevel="0" collapsed="false">
      <c r="A9" s="204" t="n">
        <v>8</v>
      </c>
      <c r="B9" s="205" t="s">
        <v>197</v>
      </c>
      <c r="C9" s="205"/>
      <c r="D9" s="206" t="s">
        <v>186</v>
      </c>
      <c r="E9" s="207" t="n">
        <v>36.72</v>
      </c>
      <c r="F9" s="208" t="n">
        <v>1</v>
      </c>
      <c r="G9" s="209" t="n">
        <f aca="false">E9*F9</f>
        <v>36.72</v>
      </c>
      <c r="H9" s="211"/>
    </row>
    <row r="10" customFormat="false" ht="13.8" hidden="false" customHeight="false" outlineLevel="0" collapsed="false">
      <c r="A10" s="204" t="n">
        <v>9</v>
      </c>
      <c r="B10" s="205" t="s">
        <v>198</v>
      </c>
      <c r="C10" s="205"/>
      <c r="D10" s="206" t="s">
        <v>186</v>
      </c>
      <c r="E10" s="207" t="n">
        <v>292.63</v>
      </c>
      <c r="F10" s="208" t="n">
        <v>1</v>
      </c>
      <c r="G10" s="209" t="n">
        <f aca="false">E10*F10</f>
        <v>292.63</v>
      </c>
      <c r="H10" s="211"/>
    </row>
    <row r="11" customFormat="false" ht="13.8" hidden="false" customHeight="false" outlineLevel="0" collapsed="false">
      <c r="A11" s="204" t="n">
        <v>10</v>
      </c>
      <c r="B11" s="205" t="s">
        <v>199</v>
      </c>
      <c r="C11" s="205"/>
      <c r="D11" s="206" t="s">
        <v>186</v>
      </c>
      <c r="E11" s="207" t="n">
        <v>43.38</v>
      </c>
      <c r="F11" s="208" t="n">
        <v>1</v>
      </c>
      <c r="G11" s="209" t="n">
        <f aca="false">E11*F11</f>
        <v>43.38</v>
      </c>
      <c r="H11" s="211"/>
    </row>
    <row r="12" customFormat="false" ht="13.8" hidden="false" customHeight="false" outlineLevel="0" collapsed="false">
      <c r="A12" s="204" t="n">
        <v>11</v>
      </c>
      <c r="B12" s="205" t="s">
        <v>200</v>
      </c>
      <c r="C12" s="205"/>
      <c r="D12" s="206" t="s">
        <v>186</v>
      </c>
      <c r="E12" s="207" t="n">
        <v>58.77</v>
      </c>
      <c r="F12" s="208" t="n">
        <v>1</v>
      </c>
      <c r="G12" s="209" t="n">
        <f aca="false">E12*F12</f>
        <v>58.77</v>
      </c>
      <c r="H12" s="211"/>
    </row>
    <row r="13" customFormat="false" ht="13.8" hidden="false" customHeight="false" outlineLevel="0" collapsed="false">
      <c r="A13" s="204" t="n">
        <v>12</v>
      </c>
      <c r="B13" s="205" t="s">
        <v>201</v>
      </c>
      <c r="C13" s="205"/>
      <c r="D13" s="206" t="s">
        <v>186</v>
      </c>
      <c r="E13" s="207" t="n">
        <v>54.83</v>
      </c>
      <c r="F13" s="208" t="n">
        <v>1</v>
      </c>
      <c r="G13" s="209" t="n">
        <f aca="false">E13*F13</f>
        <v>54.83</v>
      </c>
      <c r="H13" s="211"/>
    </row>
    <row r="14" customFormat="false" ht="13.8" hidden="false" customHeight="false" outlineLevel="0" collapsed="false">
      <c r="A14" s="204" t="n">
        <v>13</v>
      </c>
      <c r="B14" s="205" t="s">
        <v>202</v>
      </c>
      <c r="C14" s="205"/>
      <c r="D14" s="206" t="s">
        <v>186</v>
      </c>
      <c r="E14" s="207" t="n">
        <v>48.01</v>
      </c>
      <c r="F14" s="208" t="n">
        <v>1</v>
      </c>
      <c r="G14" s="209" t="n">
        <f aca="false">E14*F14</f>
        <v>48.01</v>
      </c>
      <c r="H14" s="211"/>
    </row>
    <row r="15" customFormat="false" ht="13.8" hidden="false" customHeight="false" outlineLevel="0" collapsed="false">
      <c r="A15" s="204" t="n">
        <v>14</v>
      </c>
      <c r="B15" s="205" t="s">
        <v>203</v>
      </c>
      <c r="C15" s="205"/>
      <c r="D15" s="206" t="s">
        <v>186</v>
      </c>
      <c r="E15" s="207" t="n">
        <v>46.33</v>
      </c>
      <c r="F15" s="208" t="n">
        <v>1</v>
      </c>
      <c r="G15" s="209" t="n">
        <f aca="false">E15*F15</f>
        <v>46.33</v>
      </c>
      <c r="H15" s="211"/>
    </row>
    <row r="16" customFormat="false" ht="13.8" hidden="false" customHeight="false" outlineLevel="0" collapsed="false">
      <c r="A16" s="204" t="n">
        <v>15</v>
      </c>
      <c r="B16" s="205" t="s">
        <v>204</v>
      </c>
      <c r="C16" s="205"/>
      <c r="D16" s="206" t="s">
        <v>186</v>
      </c>
      <c r="E16" s="207" t="n">
        <v>47.76</v>
      </c>
      <c r="F16" s="208" t="n">
        <v>1</v>
      </c>
      <c r="G16" s="209" t="n">
        <f aca="false">E16*F16</f>
        <v>47.76</v>
      </c>
      <c r="H16" s="211"/>
    </row>
    <row r="17" customFormat="false" ht="13.8" hidden="false" customHeight="false" outlineLevel="0" collapsed="false">
      <c r="A17" s="204" t="n">
        <v>16</v>
      </c>
      <c r="B17" s="205" t="s">
        <v>205</v>
      </c>
      <c r="C17" s="205"/>
      <c r="D17" s="206" t="s">
        <v>186</v>
      </c>
      <c r="E17" s="207" t="n">
        <v>30.93</v>
      </c>
      <c r="F17" s="208" t="n">
        <v>1</v>
      </c>
      <c r="G17" s="209" t="n">
        <f aca="false">E17*F17</f>
        <v>30.93</v>
      </c>
      <c r="H17" s="211"/>
    </row>
    <row r="18" customFormat="false" ht="13.8" hidden="false" customHeight="false" outlineLevel="0" collapsed="false">
      <c r="A18" s="204" t="n">
        <v>17</v>
      </c>
      <c r="B18" s="205" t="s">
        <v>206</v>
      </c>
      <c r="C18" s="205"/>
      <c r="D18" s="206" t="s">
        <v>186</v>
      </c>
      <c r="E18" s="207" t="n">
        <v>32.41</v>
      </c>
      <c r="F18" s="208" t="n">
        <v>1</v>
      </c>
      <c r="G18" s="209" t="n">
        <f aca="false">E18*F18</f>
        <v>32.41</v>
      </c>
      <c r="H18" s="211"/>
    </row>
    <row r="19" customFormat="false" ht="13.8" hidden="false" customHeight="false" outlineLevel="0" collapsed="false">
      <c r="A19" s="204" t="n">
        <v>18</v>
      </c>
      <c r="B19" s="205" t="s">
        <v>207</v>
      </c>
      <c r="C19" s="205"/>
      <c r="D19" s="206" t="s">
        <v>186</v>
      </c>
      <c r="E19" s="207" t="n">
        <v>23.51</v>
      </c>
      <c r="F19" s="208" t="n">
        <v>1</v>
      </c>
      <c r="G19" s="209" t="n">
        <f aca="false">E19*F19</f>
        <v>23.51</v>
      </c>
      <c r="H19" s="211"/>
    </row>
    <row r="20" customFormat="false" ht="13.8" hidden="false" customHeight="false" outlineLevel="0" collapsed="false">
      <c r="A20" s="204" t="n">
        <v>19</v>
      </c>
      <c r="B20" s="205" t="s">
        <v>208</v>
      </c>
      <c r="C20" s="205"/>
      <c r="D20" s="206" t="s">
        <v>186</v>
      </c>
      <c r="E20" s="207" t="n">
        <v>10.63</v>
      </c>
      <c r="F20" s="208" t="n">
        <v>1</v>
      </c>
      <c r="G20" s="209" t="n">
        <f aca="false">E20*F20</f>
        <v>10.63</v>
      </c>
      <c r="H20" s="211"/>
    </row>
    <row r="21" customFormat="false" ht="13.8" hidden="false" customHeight="false" outlineLevel="0" collapsed="false">
      <c r="A21" s="204" t="n">
        <v>20</v>
      </c>
      <c r="B21" s="205" t="s">
        <v>209</v>
      </c>
      <c r="C21" s="205"/>
      <c r="D21" s="206" t="s">
        <v>186</v>
      </c>
      <c r="E21" s="207" t="n">
        <v>87.13</v>
      </c>
      <c r="F21" s="208" t="n">
        <v>1</v>
      </c>
      <c r="G21" s="209" t="n">
        <f aca="false">E21*F21</f>
        <v>87.13</v>
      </c>
      <c r="H21" s="211"/>
    </row>
    <row r="22" customFormat="false" ht="13.8" hidden="false" customHeight="false" outlineLevel="0" collapsed="false">
      <c r="A22" s="204" t="n">
        <v>21</v>
      </c>
      <c r="B22" s="205" t="s">
        <v>197</v>
      </c>
      <c r="C22" s="205"/>
      <c r="D22" s="206" t="s">
        <v>186</v>
      </c>
      <c r="E22" s="207" t="n">
        <v>21.53</v>
      </c>
      <c r="F22" s="208" t="n">
        <v>1</v>
      </c>
      <c r="G22" s="209" t="n">
        <f aca="false">E22*F22</f>
        <v>21.53</v>
      </c>
      <c r="H22" s="211"/>
    </row>
    <row r="23" customFormat="false" ht="13.8" hidden="false" customHeight="false" outlineLevel="0" collapsed="false">
      <c r="A23" s="204" t="n">
        <v>22</v>
      </c>
      <c r="B23" s="205" t="s">
        <v>210</v>
      </c>
      <c r="C23" s="205"/>
      <c r="D23" s="206" t="s">
        <v>186</v>
      </c>
      <c r="E23" s="207" t="n">
        <v>246.65</v>
      </c>
      <c r="F23" s="208" t="n">
        <v>1</v>
      </c>
      <c r="G23" s="209" t="n">
        <f aca="false">E23*F23</f>
        <v>246.65</v>
      </c>
      <c r="H23" s="211"/>
    </row>
    <row r="24" customFormat="false" ht="13.8" hidden="false" customHeight="false" outlineLevel="0" collapsed="false">
      <c r="A24" s="204" t="n">
        <v>23</v>
      </c>
      <c r="B24" s="205" t="s">
        <v>211</v>
      </c>
      <c r="C24" s="205"/>
      <c r="D24" s="206" t="s">
        <v>186</v>
      </c>
      <c r="E24" s="207" t="n">
        <v>208.73</v>
      </c>
      <c r="F24" s="208" t="n">
        <v>1</v>
      </c>
      <c r="G24" s="209" t="n">
        <f aca="false">E24*F24</f>
        <v>208.73</v>
      </c>
      <c r="H24" s="211"/>
    </row>
    <row r="25" customFormat="false" ht="13.8" hidden="false" customHeight="false" outlineLevel="0" collapsed="false">
      <c r="A25" s="204" t="n">
        <v>24</v>
      </c>
      <c r="B25" s="205" t="s">
        <v>212</v>
      </c>
      <c r="C25" s="205"/>
      <c r="D25" s="206" t="s">
        <v>186</v>
      </c>
      <c r="E25" s="207" t="n">
        <v>43.24</v>
      </c>
      <c r="F25" s="208" t="n">
        <v>1</v>
      </c>
      <c r="G25" s="209" t="n">
        <f aca="false">E25*F25</f>
        <v>43.24</v>
      </c>
      <c r="H25" s="211"/>
    </row>
    <row r="26" customFormat="false" ht="13.8" hidden="false" customHeight="false" outlineLevel="0" collapsed="false">
      <c r="A26" s="204" t="n">
        <v>25</v>
      </c>
      <c r="B26" s="205" t="s">
        <v>213</v>
      </c>
      <c r="C26" s="205"/>
      <c r="D26" s="206" t="s">
        <v>186</v>
      </c>
      <c r="E26" s="207" t="n">
        <v>556.88</v>
      </c>
      <c r="F26" s="208" t="n">
        <v>1</v>
      </c>
      <c r="G26" s="209" t="n">
        <f aca="false">E26*F26</f>
        <v>556.88</v>
      </c>
      <c r="H26" s="211"/>
    </row>
    <row r="27" customFormat="false" ht="13.8" hidden="false" customHeight="false" outlineLevel="0" collapsed="false">
      <c r="A27" s="204" t="n">
        <v>26</v>
      </c>
      <c r="B27" s="205" t="s">
        <v>213</v>
      </c>
      <c r="C27" s="205"/>
      <c r="D27" s="206" t="s">
        <v>186</v>
      </c>
      <c r="E27" s="207" t="n">
        <v>830.55</v>
      </c>
      <c r="F27" s="208" t="n">
        <v>1</v>
      </c>
      <c r="G27" s="209" t="n">
        <f aca="false">E27*F27</f>
        <v>830.55</v>
      </c>
      <c r="H27" s="211"/>
    </row>
    <row r="28" customFormat="false" ht="13.8" hidden="false" customHeight="false" outlineLevel="0" collapsed="false">
      <c r="A28" s="204" t="n">
        <v>27</v>
      </c>
      <c r="B28" s="205" t="s">
        <v>214</v>
      </c>
      <c r="C28" s="205"/>
      <c r="D28" s="206" t="s">
        <v>186</v>
      </c>
      <c r="E28" s="207" t="n">
        <v>26.81</v>
      </c>
      <c r="F28" s="208" t="n">
        <v>1</v>
      </c>
      <c r="G28" s="209" t="n">
        <f aca="false">E28*F28</f>
        <v>26.81</v>
      </c>
      <c r="H28" s="211"/>
    </row>
    <row r="29" customFormat="false" ht="13.8" hidden="false" customHeight="false" outlineLevel="0" collapsed="false">
      <c r="A29" s="204" t="n">
        <v>28</v>
      </c>
      <c r="B29" s="205" t="s">
        <v>215</v>
      </c>
      <c r="C29" s="205"/>
      <c r="D29" s="206" t="s">
        <v>186</v>
      </c>
      <c r="E29" s="207" t="n">
        <v>1513.25</v>
      </c>
      <c r="F29" s="208" t="n">
        <v>1</v>
      </c>
      <c r="G29" s="209" t="n">
        <f aca="false">E29*F29</f>
        <v>1513.25</v>
      </c>
      <c r="H29" s="211"/>
    </row>
    <row r="30" customFormat="false" ht="13.8" hidden="false" customHeight="false" outlineLevel="0" collapsed="false">
      <c r="A30" s="204" t="n">
        <v>29</v>
      </c>
      <c r="B30" s="205" t="s">
        <v>216</v>
      </c>
      <c r="C30" s="205"/>
      <c r="D30" s="206" t="s">
        <v>217</v>
      </c>
      <c r="E30" s="207" t="n">
        <v>74.49</v>
      </c>
      <c r="F30" s="208" t="n">
        <v>2</v>
      </c>
      <c r="G30" s="209" t="n">
        <f aca="false">E30*F30</f>
        <v>148.98</v>
      </c>
      <c r="H30" s="211" t="n">
        <f aca="false">SUM(G29:G44)</f>
        <v>2759.45</v>
      </c>
    </row>
    <row r="31" customFormat="false" ht="13.8" hidden="false" customHeight="false" outlineLevel="0" collapsed="false">
      <c r="A31" s="204" t="n">
        <v>30</v>
      </c>
      <c r="B31" s="205" t="s">
        <v>218</v>
      </c>
      <c r="C31" s="205"/>
      <c r="D31" s="206" t="s">
        <v>186</v>
      </c>
      <c r="E31" s="207" t="n">
        <v>48.28</v>
      </c>
      <c r="F31" s="208" t="n">
        <v>2</v>
      </c>
      <c r="G31" s="209" t="n">
        <f aca="false">E31*F31</f>
        <v>96.56</v>
      </c>
      <c r="H31" s="211"/>
    </row>
    <row r="32" customFormat="false" ht="26.85" hidden="false" customHeight="true" outlineLevel="0" collapsed="false">
      <c r="A32" s="204" t="n">
        <v>31</v>
      </c>
      <c r="B32" s="212" t="s">
        <v>219</v>
      </c>
      <c r="C32" s="212"/>
      <c r="D32" s="206" t="s">
        <v>186</v>
      </c>
      <c r="E32" s="207" t="n">
        <v>35.04</v>
      </c>
      <c r="F32" s="208" t="n">
        <v>2</v>
      </c>
      <c r="G32" s="209" t="n">
        <f aca="false">E32*F32</f>
        <v>70.08</v>
      </c>
      <c r="H32" s="211"/>
    </row>
    <row r="33" customFormat="false" ht="14.15" hidden="false" customHeight="true" outlineLevel="0" collapsed="false">
      <c r="A33" s="204" t="n">
        <v>32</v>
      </c>
      <c r="B33" s="212" t="s">
        <v>220</v>
      </c>
      <c r="C33" s="212"/>
      <c r="D33" s="206" t="s">
        <v>186</v>
      </c>
      <c r="E33" s="207" t="n">
        <v>57.25</v>
      </c>
      <c r="F33" s="208" t="n">
        <v>2</v>
      </c>
      <c r="G33" s="209" t="n">
        <f aca="false">E33*F33</f>
        <v>114.5</v>
      </c>
      <c r="H33" s="211"/>
    </row>
    <row r="34" customFormat="false" ht="26.85" hidden="false" customHeight="true" outlineLevel="0" collapsed="false">
      <c r="A34" s="204" t="n">
        <v>33</v>
      </c>
      <c r="B34" s="212" t="s">
        <v>221</v>
      </c>
      <c r="C34" s="212"/>
      <c r="D34" s="206" t="s">
        <v>186</v>
      </c>
      <c r="E34" s="207" t="n">
        <v>39.35</v>
      </c>
      <c r="F34" s="208" t="n">
        <v>2</v>
      </c>
      <c r="G34" s="209" t="n">
        <f aca="false">E34*F34</f>
        <v>78.7</v>
      </c>
      <c r="H34" s="211"/>
    </row>
    <row r="35" customFormat="false" ht="26.85" hidden="false" customHeight="true" outlineLevel="0" collapsed="false">
      <c r="A35" s="204" t="n">
        <v>34</v>
      </c>
      <c r="B35" s="212" t="s">
        <v>222</v>
      </c>
      <c r="C35" s="212"/>
      <c r="D35" s="206" t="s">
        <v>186</v>
      </c>
      <c r="E35" s="207" t="n">
        <v>120.85</v>
      </c>
      <c r="F35" s="208" t="n">
        <v>2</v>
      </c>
      <c r="G35" s="209" t="n">
        <f aca="false">E35*F35</f>
        <v>241.7</v>
      </c>
      <c r="H35" s="211"/>
    </row>
    <row r="36" customFormat="false" ht="26.85" hidden="false" customHeight="true" outlineLevel="0" collapsed="false">
      <c r="A36" s="204" t="n">
        <v>35</v>
      </c>
      <c r="B36" s="212" t="s">
        <v>223</v>
      </c>
      <c r="C36" s="212"/>
      <c r="D36" s="206" t="s">
        <v>186</v>
      </c>
      <c r="E36" s="207" t="n">
        <v>42.6</v>
      </c>
      <c r="F36" s="208" t="n">
        <v>2</v>
      </c>
      <c r="G36" s="209" t="n">
        <f aca="false">E36*F36</f>
        <v>85.2</v>
      </c>
      <c r="H36" s="211"/>
    </row>
    <row r="37" customFormat="false" ht="14.15" hidden="false" customHeight="true" outlineLevel="0" collapsed="false">
      <c r="A37" s="204" t="n">
        <v>36</v>
      </c>
      <c r="B37" s="212" t="s">
        <v>224</v>
      </c>
      <c r="C37" s="212"/>
      <c r="D37" s="206" t="s">
        <v>186</v>
      </c>
      <c r="E37" s="207" t="n">
        <v>10.59</v>
      </c>
      <c r="F37" s="208" t="n">
        <v>2</v>
      </c>
      <c r="G37" s="209" t="n">
        <f aca="false">E37*F37</f>
        <v>21.18</v>
      </c>
      <c r="H37" s="211"/>
    </row>
    <row r="38" customFormat="false" ht="14.15" hidden="false" customHeight="true" outlineLevel="0" collapsed="false">
      <c r="A38" s="204" t="n">
        <v>37</v>
      </c>
      <c r="B38" s="212" t="s">
        <v>225</v>
      </c>
      <c r="C38" s="212"/>
      <c r="D38" s="206" t="s">
        <v>186</v>
      </c>
      <c r="E38" s="207" t="n">
        <v>21.36</v>
      </c>
      <c r="F38" s="208" t="n">
        <v>2</v>
      </c>
      <c r="G38" s="209" t="n">
        <f aca="false">E38*F38</f>
        <v>42.72</v>
      </c>
      <c r="H38" s="211"/>
    </row>
    <row r="39" customFormat="false" ht="14.15" hidden="false" customHeight="true" outlineLevel="0" collapsed="false">
      <c r="A39" s="204" t="n">
        <v>38</v>
      </c>
      <c r="B39" s="212" t="s">
        <v>226</v>
      </c>
      <c r="C39" s="212"/>
      <c r="D39" s="206" t="s">
        <v>186</v>
      </c>
      <c r="E39" s="207" t="n">
        <v>18.32</v>
      </c>
      <c r="F39" s="208" t="n">
        <v>2</v>
      </c>
      <c r="G39" s="209" t="n">
        <f aca="false">E39*F39</f>
        <v>36.64</v>
      </c>
      <c r="H39" s="211"/>
    </row>
    <row r="40" customFormat="false" ht="14.15" hidden="false" customHeight="true" outlineLevel="0" collapsed="false">
      <c r="A40" s="204" t="n">
        <v>39</v>
      </c>
      <c r="B40" s="212" t="s">
        <v>227</v>
      </c>
      <c r="C40" s="212"/>
      <c r="D40" s="206" t="s">
        <v>186</v>
      </c>
      <c r="E40" s="207" t="n">
        <v>22.25</v>
      </c>
      <c r="F40" s="208" t="n">
        <v>2</v>
      </c>
      <c r="G40" s="209" t="n">
        <f aca="false">E40*F40</f>
        <v>44.5</v>
      </c>
      <c r="H40" s="211"/>
    </row>
    <row r="41" customFormat="false" ht="14.15" hidden="false" customHeight="true" outlineLevel="0" collapsed="false">
      <c r="A41" s="204" t="n">
        <v>40</v>
      </c>
      <c r="B41" s="212" t="s">
        <v>228</v>
      </c>
      <c r="C41" s="212"/>
      <c r="D41" s="206" t="s">
        <v>186</v>
      </c>
      <c r="E41" s="207" t="n">
        <v>5.07</v>
      </c>
      <c r="F41" s="208" t="n">
        <v>2</v>
      </c>
      <c r="G41" s="209" t="n">
        <f aca="false">E41*F41</f>
        <v>10.14</v>
      </c>
      <c r="H41" s="211"/>
    </row>
    <row r="42" customFormat="false" ht="14.15" hidden="false" customHeight="true" outlineLevel="0" collapsed="false">
      <c r="A42" s="204" t="n">
        <v>41</v>
      </c>
      <c r="B42" s="212" t="s">
        <v>229</v>
      </c>
      <c r="C42" s="212"/>
      <c r="D42" s="206" t="s">
        <v>186</v>
      </c>
      <c r="E42" s="207" t="n">
        <v>4.09</v>
      </c>
      <c r="F42" s="208" t="n">
        <v>2</v>
      </c>
      <c r="G42" s="209" t="n">
        <f aca="false">E42*F42</f>
        <v>8.18</v>
      </c>
      <c r="H42" s="211"/>
    </row>
    <row r="43" customFormat="false" ht="14.15" hidden="false" customHeight="true" outlineLevel="0" collapsed="false">
      <c r="A43" s="204" t="n">
        <v>42</v>
      </c>
      <c r="B43" s="212" t="s">
        <v>230</v>
      </c>
      <c r="C43" s="212"/>
      <c r="D43" s="206" t="s">
        <v>186</v>
      </c>
      <c r="E43" s="207" t="n">
        <v>73.56</v>
      </c>
      <c r="F43" s="208" t="n">
        <v>2</v>
      </c>
      <c r="G43" s="209" t="n">
        <f aca="false">E43*F43</f>
        <v>147.12</v>
      </c>
      <c r="H43" s="211"/>
    </row>
    <row r="44" customFormat="false" ht="14.15" hidden="false" customHeight="true" outlineLevel="0" collapsed="false">
      <c r="A44" s="204" t="n">
        <v>43</v>
      </c>
      <c r="B44" s="212" t="s">
        <v>231</v>
      </c>
      <c r="C44" s="212"/>
      <c r="D44" s="206" t="s">
        <v>186</v>
      </c>
      <c r="E44" s="207" t="n">
        <v>100</v>
      </c>
      <c r="F44" s="208" t="n">
        <v>1</v>
      </c>
      <c r="G44" s="209" t="n">
        <f aca="false">E44*F44</f>
        <v>100</v>
      </c>
      <c r="H44" s="211"/>
    </row>
    <row r="45" customFormat="false" ht="14.15" hidden="false" customHeight="true" outlineLevel="0" collapsed="false">
      <c r="A45" s="0"/>
      <c r="B45" s="213" t="s">
        <v>56</v>
      </c>
      <c r="C45" s="213"/>
      <c r="D45" s="213"/>
      <c r="E45" s="213"/>
      <c r="F45" s="213"/>
      <c r="G45" s="214" t="n">
        <f aca="false">SUM(G2:G44)</f>
        <v>10372.11</v>
      </c>
      <c r="H45" s="214" t="n">
        <f aca="false">SUM(H2+H7+H30)</f>
        <v>10372.11</v>
      </c>
    </row>
    <row r="46" customFormat="false" ht="14.15" hidden="false" customHeight="true" outlineLevel="0" collapsed="false">
      <c r="A46" s="204"/>
      <c r="B46" s="215" t="s">
        <v>232</v>
      </c>
      <c r="C46" s="215"/>
      <c r="D46" s="215"/>
      <c r="E46" s="215"/>
      <c r="F46" s="215"/>
      <c r="G46" s="216" t="n">
        <f aca="false">G45/12</f>
        <v>864.3425</v>
      </c>
      <c r="H46" s="216" t="n">
        <f aca="false">H45/12</f>
        <v>864.3425</v>
      </c>
    </row>
    <row r="47" customFormat="false" ht="13.8" hidden="false" customHeight="false" outlineLevel="0" collapsed="false">
      <c r="A47" s="217"/>
    </row>
    <row r="48" customFormat="false" ht="13.8" hidden="false" customHeight="false" outlineLevel="0" collapsed="false">
      <c r="A48" s="0"/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0"/>
    </row>
    <row r="52" customFormat="false" ht="13.8" hidden="false" customHeight="false" outlineLevel="0" collapsed="false">
      <c r="A52" s="0"/>
    </row>
    <row r="53" customFormat="false" ht="13.8" hidden="false" customHeight="false" outlineLevel="0" collapsed="false">
      <c r="A53" s="0"/>
    </row>
    <row r="54" customFormat="false" ht="13.8" hidden="false" customHeight="false" outlineLevel="0" collapsed="false">
      <c r="A54" s="0"/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0"/>
    </row>
    <row r="58" s="218" customFormat="true" ht="24.6" hidden="false" customHeight="true" outlineLevel="0" collapsed="false">
      <c r="A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3.8" hidden="false" customHeight="false" outlineLevel="0" collapsed="false">
      <c r="A59" s="0"/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</row>
    <row r="62" customFormat="false" ht="13.8" hidden="false" customHeight="false" outlineLevel="0" collapsed="false">
      <c r="A62" s="218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</row>
    <row r="63" customFormat="false" ht="13.8" hidden="false" customHeight="false" outlineLevel="0" collapsed="false">
      <c r="A63" s="218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</row>
    <row r="64" customFormat="false" ht="13.8" hidden="false" customHeight="false" outlineLevel="0" collapsed="false">
      <c r="A64" s="218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</row>
    <row r="65" customFormat="false" ht="13.8" hidden="false" customHeight="false" outlineLevel="0" collapsed="false">
      <c r="A65" s="218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</row>
    <row r="66" customFormat="false" ht="13.8" hidden="false" customHeight="false" outlineLevel="0" collapsed="false">
      <c r="A66" s="218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</row>
    <row r="67" customFormat="false" ht="13.8" hidden="false" customHeight="false" outlineLevel="0" collapsed="false">
      <c r="A67" s="218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</row>
    <row r="68" customFormat="false" ht="13.8" hidden="false" customHeight="false" outlineLevel="0" collapsed="false">
      <c r="A68" s="218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</row>
    <row r="69" customFormat="false" ht="13.8" hidden="false" customHeight="false" outlineLevel="0" collapsed="false">
      <c r="A69" s="218"/>
      <c r="B69" s="0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</row>
    <row r="70" customFormat="false" ht="13.8" hidden="false" customHeight="false" outlineLevel="0" collapsed="false">
      <c r="A70" s="218"/>
      <c r="B70" s="0"/>
      <c r="C70" s="0"/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</row>
    <row r="71" customFormat="false" ht="13.8" hidden="false" customHeight="false" outlineLevel="0" collapsed="false">
      <c r="A71" s="218"/>
      <c r="B71" s="0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</row>
    <row r="72" customFormat="false" ht="13.8" hidden="false" customHeight="false" outlineLevel="0" collapsed="false">
      <c r="A72" s="218"/>
      <c r="B72" s="0"/>
      <c r="C72" s="0"/>
      <c r="D72" s="0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</row>
    <row r="73" customFormat="false" ht="13.8" hidden="false" customHeight="false" outlineLevel="0" collapsed="false">
      <c r="A73" s="218"/>
      <c r="B73" s="0"/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</row>
    <row r="74" customFormat="false" ht="13.8" hidden="false" customHeight="false" outlineLevel="0" collapsed="false">
      <c r="A74" s="218"/>
      <c r="B74" s="0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</row>
    <row r="75" customFormat="false" ht="13.8" hidden="false" customHeight="false" outlineLevel="0" collapsed="false">
      <c r="A75" s="218"/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</row>
    <row r="76" customFormat="false" ht="13.8" hidden="false" customHeight="false" outlineLevel="0" collapsed="false">
      <c r="A76" s="218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</row>
    <row r="77" customFormat="false" ht="13.8" hidden="false" customHeight="false" outlineLevel="0" collapsed="false">
      <c r="A77" s="218"/>
      <c r="B77" s="0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</row>
    <row r="78" customFormat="false" ht="13.8" hidden="false" customHeight="false" outlineLevel="0" collapsed="false">
      <c r="A78" s="218"/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</row>
    <row r="79" customFormat="false" ht="13.8" hidden="false" customHeight="false" outlineLevel="0" collapsed="false">
      <c r="A79" s="218"/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</row>
    <row r="80" customFormat="false" ht="13.8" hidden="false" customHeight="false" outlineLevel="0" collapsed="false">
      <c r="A80" s="218"/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</row>
    <row r="81" customFormat="false" ht="13.8" hidden="false" customHeight="false" outlineLevel="0" collapsed="false">
      <c r="A81" s="218"/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</row>
    <row r="82" customFormat="false" ht="13.8" hidden="false" customHeight="false" outlineLevel="0" collapsed="false">
      <c r="A82" s="218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</row>
    <row r="83" customFormat="false" ht="13.8" hidden="false" customHeight="false" outlineLevel="0" collapsed="false">
      <c r="A83" s="218"/>
      <c r="B83" s="0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</row>
    <row r="84" customFormat="false" ht="13.8" hidden="false" customHeight="false" outlineLevel="0" collapsed="false">
      <c r="A84" s="218"/>
      <c r="B84" s="0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</row>
    <row r="85" customFormat="false" ht="13.8" hidden="false" customHeight="false" outlineLevel="0" collapsed="false">
      <c r="A85" s="0"/>
      <c r="B85" s="0"/>
      <c r="C85" s="0"/>
      <c r="D85" s="0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</row>
    <row r="86" customFormat="false" ht="13.8" hidden="false" customHeight="false" outlineLevel="0" collapsed="false">
      <c r="A86" s="218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</row>
    <row r="87" customFormat="false" ht="13.8" hidden="false" customHeight="false" outlineLevel="0" collapsed="false">
      <c r="A87" s="218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</row>
    <row r="88" customFormat="false" ht="13.8" hidden="false" customHeight="false" outlineLevel="0" collapsed="false">
      <c r="A88" s="218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</row>
    <row r="89" customFormat="false" ht="13.8" hidden="false" customHeight="false" outlineLevel="0" collapsed="false">
      <c r="A89" s="218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</row>
    <row r="90" customFormat="false" ht="13.8" hidden="false" customHeight="false" outlineLevel="0" collapsed="false">
      <c r="A90" s="218"/>
      <c r="B90" s="0"/>
      <c r="C90" s="0"/>
      <c r="D90" s="0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</row>
    <row r="91" customFormat="false" ht="13.8" hidden="false" customHeight="false" outlineLevel="0" collapsed="false">
      <c r="A91" s="218"/>
      <c r="B91" s="0"/>
      <c r="C91" s="0"/>
      <c r="D91" s="0"/>
      <c r="E91" s="0"/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</row>
    <row r="92" customFormat="false" ht="13.8" hidden="false" customHeight="false" outlineLevel="0" collapsed="false">
      <c r="A92" s="0"/>
      <c r="B92" s="219" t="n">
        <v>10372.11</v>
      </c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</row>
    <row r="93" customFormat="false" ht="13.8" hidden="false" customHeight="false" outlineLevel="0" collapsed="false">
      <c r="A93" s="0"/>
    </row>
    <row r="94" customFormat="false" ht="13.8" hidden="false" customHeight="false" outlineLevel="0" collapsed="false">
      <c r="A94" s="0"/>
    </row>
    <row r="95" customFormat="false" ht="13.8" hidden="false" customHeight="false" outlineLevel="0" collapsed="false">
      <c r="A95" s="0"/>
    </row>
  </sheetData>
  <mergeCells count="49">
    <mergeCell ref="B1:C1"/>
    <mergeCell ref="B2:C2"/>
    <mergeCell ref="H2:H6"/>
    <mergeCell ref="B3:C3"/>
    <mergeCell ref="B4:C4"/>
    <mergeCell ref="B5:C5"/>
    <mergeCell ref="B6:C6"/>
    <mergeCell ref="B7:C7"/>
    <mergeCell ref="H7:H2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H30:H44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F45"/>
    <mergeCell ref="B46:F46"/>
  </mergeCells>
  <conditionalFormatting sqref="E30:E44">
    <cfRule type="cellIs" priority="2" operator="equal" aboveAverage="0" equalAverage="0" bottom="0" percent="0" rank="0" text="" dxfId="0">
      <formula>0</formula>
    </cfRule>
  </conditionalFormatting>
  <conditionalFormatting sqref="G33">
    <cfRule type="cellIs" priority="3" operator="equal" aboveAverage="0" equalAverage="0" bottom="0" percent="0" rank="0" text="" dxfId="1">
      <formula>0</formula>
    </cfRule>
  </conditionalFormatting>
  <conditionalFormatting sqref="G31:G32">
    <cfRule type="cellIs" priority="4" operator="equal" aboveAverage="0" equalAverage="0" bottom="0" percent="0" rank="0" text="" dxfId="2">
      <formula>0</formula>
    </cfRule>
  </conditionalFormatting>
  <conditionalFormatting sqref="G2:G30">
    <cfRule type="cellIs" priority="5" operator="equal" aboveAverage="0" equalAverage="0" bottom="0" percent="0" rank="0" text="" dxfId="3">
      <formula>0</formula>
    </cfRule>
  </conditionalFormatting>
  <conditionalFormatting sqref="G34:G44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true" verticalCentered="false"/>
  <pageMargins left="0.39375" right="0.39375" top="1.18055555555556" bottom="1.33819444444444" header="0.39375" footer="0.393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681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2022-03-12T02:52:57Z</dcterms:created>
  <dc:creator>Mariana da Silveira</dc:creator>
  <dc:description/>
  <dc:language>pt-BR</dc:language>
  <cp:lastModifiedBy/>
  <dcterms:modified xsi:type="dcterms:W3CDTF">2022-08-19T16:23:19Z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